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20_総務・人事担当\02_総務担当\22_職員被服\令和7年度\入札（看護部単価契約）\①公告\公告（看護部単価契約）\r7uniform(zipにする)\"/>
    </mc:Choice>
  </mc:AlternateContent>
  <xr:revisionPtr revIDLastSave="0" documentId="13_ncr:101_{A3DB6705-FA16-49B5-9846-FAD99912195A}" xr6:coauthVersionLast="47" xr6:coauthVersionMax="47" xr10:uidLastSave="{00000000-0000-0000-0000-000000000000}"/>
  <bookViews>
    <workbookView xWindow="-28920" yWindow="-75" windowWidth="29040" windowHeight="15720" xr2:uid="{55CED87A-B245-4032-BF31-B345F761AE45}"/>
  </bookViews>
  <sheets>
    <sheet name="入札書" sheetId="4" r:id="rId1"/>
    <sheet name="入札内訳" sheetId="2" r:id="rId2"/>
    <sheet name="明細書" sheetId="3" r:id="rId3"/>
  </sheets>
  <definedNames>
    <definedName name="_xlnm.Print_Area" localSheetId="0">入札書!$A$1:$G$33</definedName>
    <definedName name="_xlnm.Print_Area" localSheetId="2">明細書!$A$1:$I$50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5" i="3" l="1"/>
  <c r="N45" i="3"/>
  <c r="L49" i="3"/>
  <c r="K49" i="3"/>
  <c r="J49" i="3"/>
  <c r="L48" i="3"/>
  <c r="K48" i="3"/>
  <c r="J48" i="3"/>
  <c r="L47" i="3"/>
  <c r="K47" i="3"/>
  <c r="J47" i="3"/>
  <c r="L46" i="3"/>
  <c r="K46" i="3"/>
  <c r="J46" i="3"/>
  <c r="L45" i="3"/>
  <c r="K45" i="3"/>
  <c r="J45" i="3"/>
  <c r="O41" i="3"/>
  <c r="N41" i="3"/>
  <c r="O40" i="3"/>
  <c r="N40" i="3"/>
  <c r="O39" i="3"/>
  <c r="N39" i="3"/>
  <c r="O38" i="3"/>
  <c r="N38" i="3"/>
  <c r="L41" i="3"/>
  <c r="K41" i="3"/>
  <c r="J41" i="3"/>
  <c r="L40" i="3"/>
  <c r="K40" i="3"/>
  <c r="J40" i="3"/>
  <c r="L39" i="3"/>
  <c r="K39" i="3"/>
  <c r="J39" i="3"/>
  <c r="L38" i="3"/>
  <c r="K38" i="3"/>
  <c r="J38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N35" i="3"/>
  <c r="N34" i="3"/>
  <c r="N33" i="3"/>
  <c r="N32" i="3"/>
  <c r="N31" i="3"/>
  <c r="N30" i="3"/>
  <c r="N37" i="3"/>
  <c r="N29" i="3"/>
  <c r="N28" i="3"/>
  <c r="N27" i="3"/>
  <c r="N26" i="3"/>
  <c r="N25" i="3"/>
  <c r="N24" i="3"/>
  <c r="N23" i="3"/>
  <c r="N22" i="3"/>
  <c r="L35" i="3"/>
  <c r="K35" i="3"/>
  <c r="J35" i="3"/>
  <c r="M35" i="3" s="1"/>
  <c r="L34" i="3"/>
  <c r="K34" i="3"/>
  <c r="J34" i="3"/>
  <c r="M34" i="3" s="1"/>
  <c r="L33" i="3"/>
  <c r="K33" i="3"/>
  <c r="J33" i="3"/>
  <c r="M33" i="3" s="1"/>
  <c r="L32" i="3"/>
  <c r="K32" i="3"/>
  <c r="J32" i="3"/>
  <c r="M32" i="3" s="1"/>
  <c r="L31" i="3"/>
  <c r="K31" i="3"/>
  <c r="J31" i="3"/>
  <c r="M31" i="3" s="1"/>
  <c r="L30" i="3"/>
  <c r="K30" i="3"/>
  <c r="J30" i="3"/>
  <c r="M30" i="3" s="1"/>
  <c r="L29" i="3"/>
  <c r="K29" i="3"/>
  <c r="J29" i="3"/>
  <c r="M29" i="3" s="1"/>
  <c r="L28" i="3"/>
  <c r="K28" i="3"/>
  <c r="J28" i="3"/>
  <c r="M28" i="3" s="1"/>
  <c r="L27" i="3"/>
  <c r="K27" i="3"/>
  <c r="J27" i="3"/>
  <c r="M27" i="3" s="1"/>
  <c r="L26" i="3"/>
  <c r="K26" i="3"/>
  <c r="J26" i="3"/>
  <c r="M26" i="3" s="1"/>
  <c r="L25" i="3"/>
  <c r="K25" i="3"/>
  <c r="J25" i="3"/>
  <c r="M25" i="3" s="1"/>
  <c r="L24" i="3"/>
  <c r="K24" i="3"/>
  <c r="J24" i="3"/>
  <c r="M24" i="3" s="1"/>
  <c r="L23" i="3"/>
  <c r="K23" i="3"/>
  <c r="J23" i="3"/>
  <c r="M23" i="3" s="1"/>
  <c r="L22" i="3"/>
  <c r="K22" i="3"/>
  <c r="J22" i="3"/>
  <c r="M22" i="3" s="1"/>
  <c r="I48" i="3"/>
  <c r="H50" i="3"/>
  <c r="I45" i="3"/>
  <c r="H43" i="3"/>
  <c r="I41" i="3"/>
  <c r="I40" i="3"/>
  <c r="I39" i="3"/>
  <c r="I38" i="3"/>
  <c r="H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H21" i="3"/>
  <c r="B3" i="2"/>
  <c r="H12" i="3"/>
  <c r="I36" i="3" l="1"/>
  <c r="O47" i="3"/>
  <c r="I47" i="3"/>
  <c r="O46" i="3"/>
  <c r="I46" i="3"/>
  <c r="M46" i="3" l="1"/>
  <c r="N46" i="3" s="1"/>
  <c r="M47" i="3"/>
  <c r="N47" i="3" s="1"/>
  <c r="O43" i="3" l="1"/>
  <c r="O44" i="3"/>
  <c r="L44" i="3"/>
  <c r="K44" i="3"/>
  <c r="J44" i="3"/>
  <c r="I44" i="3"/>
  <c r="M44" i="3" l="1"/>
  <c r="N44" i="3" s="1"/>
  <c r="O36" i="3"/>
  <c r="O20" i="3"/>
  <c r="L20" i="3"/>
  <c r="K20" i="3"/>
  <c r="J20" i="3"/>
  <c r="I20" i="3"/>
  <c r="O19" i="3"/>
  <c r="L19" i="3"/>
  <c r="K19" i="3"/>
  <c r="J19" i="3"/>
  <c r="I19" i="3"/>
  <c r="O12" i="3"/>
  <c r="B4" i="2"/>
  <c r="B5" i="2"/>
  <c r="B6" i="2"/>
  <c r="B7" i="2"/>
  <c r="M20" i="3" l="1"/>
  <c r="N20" i="3" s="1"/>
  <c r="M19" i="3"/>
  <c r="N19" i="3" s="1"/>
  <c r="O49" i="3"/>
  <c r="I49" i="3"/>
  <c r="O48" i="3"/>
  <c r="I50" i="3"/>
  <c r="O42" i="3"/>
  <c r="L42" i="3"/>
  <c r="K42" i="3"/>
  <c r="J42" i="3"/>
  <c r="I42" i="3"/>
  <c r="O37" i="3"/>
  <c r="L37" i="3"/>
  <c r="K37" i="3"/>
  <c r="J37" i="3"/>
  <c r="I37" i="3"/>
  <c r="C6" i="2" s="1"/>
  <c r="O21" i="3"/>
  <c r="O18" i="3"/>
  <c r="L18" i="3"/>
  <c r="K18" i="3"/>
  <c r="J18" i="3"/>
  <c r="I18" i="3"/>
  <c r="O17" i="3"/>
  <c r="L17" i="3"/>
  <c r="K17" i="3"/>
  <c r="J17" i="3"/>
  <c r="I17" i="3"/>
  <c r="O16" i="3"/>
  <c r="L16" i="3"/>
  <c r="K16" i="3"/>
  <c r="J16" i="3"/>
  <c r="I16" i="3"/>
  <c r="O15" i="3"/>
  <c r="L15" i="3"/>
  <c r="K15" i="3"/>
  <c r="J15" i="3"/>
  <c r="I15" i="3"/>
  <c r="O14" i="3"/>
  <c r="L14" i="3"/>
  <c r="K14" i="3"/>
  <c r="J14" i="3"/>
  <c r="I14" i="3"/>
  <c r="O13" i="3"/>
  <c r="L13" i="3"/>
  <c r="K13" i="3"/>
  <c r="J13" i="3"/>
  <c r="I13" i="3"/>
  <c r="O11" i="3"/>
  <c r="L11" i="3"/>
  <c r="K11" i="3"/>
  <c r="J11" i="3"/>
  <c r="I11" i="3"/>
  <c r="O10" i="3"/>
  <c r="L10" i="3"/>
  <c r="K10" i="3"/>
  <c r="J10" i="3"/>
  <c r="I10" i="3"/>
  <c r="O9" i="3"/>
  <c r="L9" i="3"/>
  <c r="K9" i="3"/>
  <c r="J9" i="3"/>
  <c r="I9" i="3"/>
  <c r="O8" i="3"/>
  <c r="L8" i="3"/>
  <c r="K8" i="3"/>
  <c r="J8" i="3"/>
  <c r="I8" i="3"/>
  <c r="O7" i="3"/>
  <c r="L7" i="3"/>
  <c r="K7" i="3"/>
  <c r="J7" i="3"/>
  <c r="I7" i="3"/>
  <c r="O6" i="3"/>
  <c r="L6" i="3"/>
  <c r="K6" i="3"/>
  <c r="J6" i="3"/>
  <c r="I6" i="3"/>
  <c r="O5" i="3"/>
  <c r="L5" i="3"/>
  <c r="K5" i="3"/>
  <c r="J5" i="3"/>
  <c r="I5" i="3"/>
  <c r="O4" i="3"/>
  <c r="L4" i="3"/>
  <c r="K4" i="3"/>
  <c r="J4" i="3"/>
  <c r="I4" i="3"/>
  <c r="I43" i="3" l="1"/>
  <c r="I21" i="3"/>
  <c r="I12" i="3"/>
  <c r="M15" i="3"/>
  <c r="N15" i="3" s="1"/>
  <c r="M49" i="3"/>
  <c r="N49" i="3" s="1"/>
  <c r="M17" i="3"/>
  <c r="N17" i="3" s="1"/>
  <c r="M13" i="3"/>
  <c r="N13" i="3" s="1"/>
  <c r="M10" i="3"/>
  <c r="N10" i="3" s="1"/>
  <c r="M8" i="3"/>
  <c r="N8" i="3" s="1"/>
  <c r="M48" i="3"/>
  <c r="N48" i="3" s="1"/>
  <c r="M42" i="3"/>
  <c r="N42" i="3" s="1"/>
  <c r="M9" i="3"/>
  <c r="N9" i="3" s="1"/>
  <c r="M11" i="3"/>
  <c r="N11" i="3" s="1"/>
  <c r="M14" i="3"/>
  <c r="N14" i="3" s="1"/>
  <c r="M16" i="3"/>
  <c r="N16" i="3" s="1"/>
  <c r="M18" i="3"/>
  <c r="N18" i="3" s="1"/>
  <c r="J43" i="3"/>
  <c r="M43" i="3" s="1"/>
  <c r="N43" i="3" s="1"/>
  <c r="M37" i="3"/>
  <c r="M4" i="3"/>
  <c r="N4" i="3" s="1"/>
  <c r="M5" i="3"/>
  <c r="N5" i="3" s="1"/>
  <c r="M6" i="3"/>
  <c r="N6" i="3" s="1"/>
  <c r="M7" i="3"/>
  <c r="N7" i="3" s="1"/>
  <c r="J50" i="3" l="1"/>
  <c r="M50" i="3" s="1"/>
  <c r="N50" i="3" s="1"/>
  <c r="C7" i="2" s="1"/>
  <c r="J12" i="3"/>
  <c r="M12" i="3" s="1"/>
  <c r="N12" i="3" s="1"/>
  <c r="C3" i="2" s="1"/>
  <c r="J21" i="3"/>
  <c r="M21" i="3" s="1"/>
  <c r="N21" i="3" s="1"/>
  <c r="C4" i="2" s="1"/>
  <c r="J36" i="3"/>
  <c r="M36" i="3" s="1"/>
  <c r="C5" i="2" l="1"/>
  <c r="B30" i="4" s="1"/>
  <c r="N36" i="3"/>
  <c r="D9" i="4" l="1"/>
</calcChain>
</file>

<file path=xl/sharedStrings.xml><?xml version="1.0" encoding="utf-8"?>
<sst xmlns="http://schemas.openxmlformats.org/spreadsheetml/2006/main" count="73" uniqueCount="60">
  <si>
    <t>入札金額</t>
    <rPh sb="0" eb="2">
      <t>ニュウサツ</t>
    </rPh>
    <rPh sb="2" eb="4">
      <t>キンガク</t>
    </rPh>
    <phoneticPr fontId="3"/>
  </si>
  <si>
    <t>見積
連番</t>
    <rPh sb="0" eb="2">
      <t>ミツモリ</t>
    </rPh>
    <rPh sb="3" eb="5">
      <t>レンバン</t>
    </rPh>
    <phoneticPr fontId="9"/>
  </si>
  <si>
    <t>項番</t>
    <rPh sb="0" eb="2">
      <t>コウバン</t>
    </rPh>
    <phoneticPr fontId="9"/>
  </si>
  <si>
    <t>見積単価
（税別）</t>
    <phoneticPr fontId="9"/>
  </si>
  <si>
    <t>見積金額
（税別）
〔自動計算〕</t>
    <phoneticPr fontId="9"/>
  </si>
  <si>
    <t>見積単価が
空欄でない</t>
    <phoneticPr fontId="9"/>
  </si>
  <si>
    <t>見積単価が
1円以上</t>
    <rPh sb="0" eb="2">
      <t>ミツ</t>
    </rPh>
    <rPh sb="2" eb="4">
      <t>タンカ</t>
    </rPh>
    <rPh sb="7" eb="8">
      <t>エン</t>
    </rPh>
    <rPh sb="8" eb="10">
      <t>イジョウ</t>
    </rPh>
    <phoneticPr fontId="9"/>
  </si>
  <si>
    <t>見積単価が
整数</t>
    <rPh sb="0" eb="2">
      <t>ミツ</t>
    </rPh>
    <rPh sb="2" eb="4">
      <t>タンカ</t>
    </rPh>
    <rPh sb="6" eb="8">
      <t>セイスウ</t>
    </rPh>
    <phoneticPr fontId="9"/>
  </si>
  <si>
    <t>エラーメッセージ
（エラーがないことを確認してください）</t>
    <phoneticPr fontId="9"/>
  </si>
  <si>
    <t>エラー
カウント</t>
    <phoneticPr fontId="9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</si>
  <si>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9"/>
  </si>
  <si>
    <t>別紙　入札内訳</t>
    <rPh sb="0" eb="2">
      <t>ベッシ</t>
    </rPh>
    <rPh sb="3" eb="5">
      <t>ニュウサツ</t>
    </rPh>
    <rPh sb="5" eb="7">
      <t>ウチワケ</t>
    </rPh>
    <phoneticPr fontId="3"/>
  </si>
  <si>
    <t>札番</t>
    <rPh sb="0" eb="1">
      <t>フダ</t>
    </rPh>
    <rPh sb="1" eb="2">
      <t>バン</t>
    </rPh>
    <phoneticPr fontId="9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</si>
  <si>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9"/>
  </si>
  <si>
    <t>札番</t>
    <rPh sb="0" eb="1">
      <t>フダ</t>
    </rPh>
    <rPh sb="1" eb="2">
      <t>バン</t>
    </rPh>
    <phoneticPr fontId="3"/>
  </si>
  <si>
    <t>メーカー名</t>
    <rPh sb="4" eb="5">
      <t>メイ</t>
    </rPh>
    <phoneticPr fontId="2"/>
  </si>
  <si>
    <t>単位</t>
    <rPh sb="0" eb="2">
      <t>タンイ</t>
    </rPh>
    <phoneticPr fontId="2"/>
  </si>
  <si>
    <t>年間
予定
数量</t>
    <rPh sb="0" eb="2">
      <t>ネンカン</t>
    </rPh>
    <phoneticPr fontId="9"/>
  </si>
  <si>
    <t>入　札　書</t>
    <rPh sb="0" eb="1">
      <t>ニュウ</t>
    </rPh>
    <rPh sb="2" eb="3">
      <t>サツ</t>
    </rPh>
    <rPh sb="4" eb="5">
      <t>ショ</t>
    </rPh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</si>
  <si>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</si>
  <si>
    <t>（宛先）</t>
    <rPh sb="1" eb="3">
      <t>アテサキ</t>
    </rPh>
    <phoneticPr fontId="3"/>
  </si>
  <si>
    <t>　地方独立行政法人埼玉県立病院機構</t>
    <rPh sb="1" eb="3">
      <t>チホウ</t>
    </rPh>
    <rPh sb="3" eb="5">
      <t>ドクリツ</t>
    </rPh>
    <rPh sb="5" eb="7">
      <t>ギョウセイ</t>
    </rPh>
    <rPh sb="7" eb="9">
      <t>ホウジン</t>
    </rPh>
    <rPh sb="9" eb="11">
      <t>サイタマ</t>
    </rPh>
    <rPh sb="11" eb="13">
      <t>ケンリツ</t>
    </rPh>
    <rPh sb="13" eb="15">
      <t>ビョウイン</t>
    </rPh>
    <rPh sb="15" eb="17">
      <t>キコウ</t>
    </rPh>
    <phoneticPr fontId="3"/>
  </si>
  <si>
    <t>　　埼玉県立循環器・呼吸器病センター病院長</t>
    <rPh sb="2" eb="4">
      <t>サイタマ</t>
    </rPh>
    <rPh sb="4" eb="6">
      <t>ケンリツ</t>
    </rPh>
    <rPh sb="6" eb="9">
      <t>ジュンカンキ</t>
    </rPh>
    <rPh sb="10" eb="14">
      <t>コキュウキビョウ</t>
    </rPh>
    <rPh sb="18" eb="21">
      <t>ビョウインチョウ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</si>
  <si>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</si>
  <si>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</si>
  <si>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3"/>
  </si>
  <si>
    <t>上記代理人氏名</t>
    <rPh sb="0" eb="2">
      <t>ジョウキ</t>
    </rPh>
    <rPh sb="2" eb="5">
      <t>ダイリニン</t>
    </rPh>
    <rPh sb="5" eb="7">
      <t>シメイ</t>
    </rPh>
    <phoneticPr fontId="3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</si>
  <si>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3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</si>
  <si>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3"/>
  </si>
  <si>
    <t>記</t>
    <rPh sb="0" eb="1">
      <t>キ</t>
    </rPh>
    <phoneticPr fontId="3"/>
  </si>
  <si>
    <t>調達案件名</t>
    <rPh sb="0" eb="2">
      <t>チョウタツ</t>
    </rPh>
    <rPh sb="2" eb="4">
      <t>アンケン</t>
    </rPh>
    <rPh sb="4" eb="5">
      <t>メイ</t>
    </rPh>
    <phoneticPr fontId="3"/>
  </si>
  <si>
    <t>公告年月日</t>
    <rPh sb="0" eb="2">
      <t>コウコク</t>
    </rPh>
    <rPh sb="2" eb="5">
      <t>ネンガッピ</t>
    </rPh>
    <phoneticPr fontId="3"/>
  </si>
  <si>
    <t>納入期間</t>
    <rPh sb="0" eb="2">
      <t>ノウニュウ</t>
    </rPh>
    <rPh sb="2" eb="4">
      <t>キカン</t>
    </rPh>
    <phoneticPr fontId="3"/>
  </si>
  <si>
    <t>納入場所</t>
    <rPh sb="0" eb="2">
      <t>ノウニュウ</t>
    </rPh>
    <rPh sb="2" eb="4">
      <t>バショ</t>
    </rPh>
    <phoneticPr fontId="3"/>
  </si>
  <si>
    <t>埼玉県立循環器・呼吸器病センター</t>
    <phoneticPr fontId="2"/>
  </si>
  <si>
    <t>入札金額</t>
    <rPh sb="0" eb="2">
      <t>ニュウサツ</t>
    </rPh>
    <rPh sb="2" eb="3">
      <t>キン</t>
    </rPh>
    <rPh sb="3" eb="4">
      <t>ガク</t>
    </rPh>
    <phoneticPr fontId="3"/>
  </si>
  <si>
    <t>別紙入札内訳のとおり</t>
    <rPh sb="0" eb="2">
      <t>ベッシ</t>
    </rPh>
    <rPh sb="2" eb="4">
      <t>ニュウサツ</t>
    </rPh>
    <rPh sb="4" eb="6">
      <t>ウチワケ</t>
    </rPh>
    <phoneticPr fontId="3"/>
  </si>
  <si>
    <t>くじ番号</t>
    <rPh sb="2" eb="4">
      <t>バンゴウ</t>
    </rPh>
    <phoneticPr fontId="3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</si>
  <si>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3"/>
  </si>
  <si>
    <t>様式第４号</t>
    <rPh sb="0" eb="2">
      <t>ヨウシキ</t>
    </rPh>
    <rPh sb="2" eb="3">
      <t>ダイ</t>
    </rPh>
    <rPh sb="4" eb="5">
      <t>ゴウ</t>
    </rPh>
    <phoneticPr fontId="2"/>
  </si>
  <si>
    <t>看護部ユニフォーム（靴・スクラブ）の単価契約</t>
    <rPh sb="0" eb="3">
      <t>カンゴブ</t>
    </rPh>
    <rPh sb="10" eb="11">
      <t>クツ</t>
    </rPh>
    <rPh sb="18" eb="22">
      <t>タンカケイヤク</t>
    </rPh>
    <phoneticPr fontId="2"/>
  </si>
  <si>
    <t>サイズ</t>
    <phoneticPr fontId="2"/>
  </si>
  <si>
    <t>ナガイレーベン</t>
    <phoneticPr fontId="2"/>
  </si>
  <si>
    <t>ホスピタルシューズ　MN-210</t>
    <phoneticPr fontId="2"/>
  </si>
  <si>
    <t>ホスピタルシューズ　MN-225</t>
    <phoneticPr fontId="2"/>
  </si>
  <si>
    <t>品名　商品番号</t>
    <rPh sb="0" eb="2">
      <t>ヒンメイ</t>
    </rPh>
    <rPh sb="3" eb="7">
      <t>ショウヒンバンゴウ</t>
    </rPh>
    <phoneticPr fontId="2"/>
  </si>
  <si>
    <t>作業靴　CSS-306N</t>
    <rPh sb="0" eb="2">
      <t>サギョウ</t>
    </rPh>
    <rPh sb="2" eb="3">
      <t>クツ</t>
    </rPh>
    <phoneticPr fontId="3"/>
  </si>
  <si>
    <t>ミドリ安全</t>
    <rPh sb="3" eb="5">
      <t>アンゼン</t>
    </rPh>
    <phoneticPr fontId="2"/>
  </si>
  <si>
    <t>男女兼用　スクラブ　AY-5522</t>
    <rPh sb="0" eb="4">
      <t>ダンジョケンヨウ</t>
    </rPh>
    <phoneticPr fontId="3"/>
  </si>
  <si>
    <t>男女兼用　スクラブ　LX-5527</t>
    <rPh sb="0" eb="4">
      <t>ダンジョケンヨウ</t>
    </rPh>
    <phoneticPr fontId="3"/>
  </si>
  <si>
    <t>SS</t>
    <phoneticPr fontId="3"/>
  </si>
  <si>
    <t>S</t>
    <phoneticPr fontId="3"/>
  </si>
  <si>
    <t>M</t>
    <phoneticPr fontId="3"/>
  </si>
  <si>
    <t>L</t>
    <phoneticPr fontId="3"/>
  </si>
  <si>
    <t>LL</t>
    <phoneticPr fontId="3"/>
  </si>
  <si>
    <t>BL</t>
    <phoneticPr fontId="3"/>
  </si>
  <si>
    <t>品名・商品番号</t>
    <rPh sb="0" eb="2">
      <t>ヒンメイ</t>
    </rPh>
    <rPh sb="3" eb="5">
      <t>ショウヒン</t>
    </rPh>
    <rPh sb="5" eb="7">
      <t>バンゴウ</t>
    </rPh>
    <phoneticPr fontId="3"/>
  </si>
  <si>
    <t>看護部ユニフォーム（靴・スクラブ）の単価契約　明細書</t>
    <rPh sb="0" eb="3">
      <t>カンゴブ</t>
    </rPh>
    <rPh sb="10" eb="11">
      <t>クツ</t>
    </rPh>
    <rPh sb="18" eb="22">
      <t>タンカケイヤク</t>
    </rPh>
    <rPh sb="23" eb="26">
      <t>メイサイショ</t>
    </rPh>
    <phoneticPr fontId="9"/>
  </si>
  <si>
    <t>令和７年９月２日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</si>
  <si>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契約日から令和８年３月３１日</t>
    <rPh sb="0" eb="3">
      <t>ケイヤクビ</t>
    </rPh>
    <rPh sb="5" eb="7">
      <t>レイワ</t>
    </rPh>
    <rPh sb="8" eb="9">
      <t>ネン</t>
    </rPh>
    <rPh sb="10" eb="11">
      <t>ガツ</t>
    </rPh>
    <rPh sb="13" eb="1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</si>
</sst>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;[Red]\-#,##0"/>
    <numFmt numFmtId="177" formatCode="#,##0\);[Red]\-#,##0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4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b/>
      <sz val="1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8" fillId="0" borderId="0"/>
  </cellStyleXfs>
  <cellXfs count="8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176" fontId="5" fillId="0" borderId="2" xfId="3" applyNumberFormat="1" applyFont="1" applyBorder="1" applyAlignment="1">
      <alignment vertical="center" shrinkToFit="1"/>
    </xf>
    <xf numFmtId="176" fontId="4" fillId="0" borderId="0" xfId="0" applyNumberFormat="1" applyFont="1">
      <alignment vertical="center"/>
    </xf>
    <xf numFmtId="0" fontId="7" fillId="0" borderId="0" xfId="0" applyFont="1" applyAlignment="1">
      <alignment horizontal="right" vertical="center" shrinkToFi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58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6" fillId="0" borderId="0" xfId="0" applyFont="1" applyAlignment="1">
      <alignment horizontal="right"/>
    </xf>
    <xf numFmtId="177" fontId="16" fillId="0" borderId="0" xfId="2" applyNumberFormat="1" applyFont="1" applyAlignment="1" applyProtection="1"/>
    <xf numFmtId="0" fontId="5" fillId="0" borderId="0" xfId="0" applyFont="1" applyAlignment="1">
      <alignment horizontal="right" vertical="center" indent="1"/>
    </xf>
    <xf numFmtId="0" fontId="11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>
      <alignment vertical="center"/>
    </xf>
    <xf numFmtId="0" fontId="5" fillId="0" borderId="0" xfId="0" applyFont="1" applyAlignment="1">
      <alignment horizontal="center" vertical="center" shrinkToFit="1"/>
    </xf>
    <xf numFmtId="38" fontId="5" fillId="0" borderId="0" xfId="1" applyFont="1" applyFill="1" applyAlignment="1" applyProtection="1">
      <alignment vertical="center" shrinkToFit="1"/>
    </xf>
    <xf numFmtId="38" fontId="5" fillId="0" borderId="0" xfId="1" applyFont="1" applyFill="1" applyProtection="1">
      <alignment vertical="center"/>
    </xf>
    <xf numFmtId="0" fontId="4" fillId="2" borderId="13" xfId="0" applyFont="1" applyFill="1" applyBorder="1" applyAlignment="1">
      <alignment horizontal="center" vertical="center" shrinkToFit="1"/>
    </xf>
    <xf numFmtId="38" fontId="4" fillId="3" borderId="13" xfId="1" applyFont="1" applyFill="1" applyBorder="1" applyAlignment="1" applyProtection="1">
      <alignment horizontal="center" vertical="center" wrapText="1"/>
    </xf>
    <xf numFmtId="38" fontId="4" fillId="4" borderId="13" xfId="1" applyFont="1" applyFill="1" applyBorder="1" applyAlignment="1" applyProtection="1">
      <alignment horizontal="center" vertical="center" wrapText="1" shrinkToFit="1"/>
    </xf>
    <xf numFmtId="38" fontId="4" fillId="2" borderId="13" xfId="1" applyFont="1" applyFill="1" applyBorder="1" applyAlignment="1" applyProtection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 shrinkToFit="1"/>
    </xf>
    <xf numFmtId="38" fontId="4" fillId="4" borderId="7" xfId="1" applyFont="1" applyFill="1" applyBorder="1" applyProtection="1">
      <alignment vertical="center"/>
      <protection locked="0"/>
    </xf>
    <xf numFmtId="38" fontId="4" fillId="0" borderId="8" xfId="1" applyFont="1" applyFill="1" applyBorder="1" applyProtection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38" fontId="4" fillId="4" borderId="3" xfId="1" applyFont="1" applyFill="1" applyBorder="1" applyProtection="1">
      <alignment vertical="center"/>
      <protection locked="0"/>
    </xf>
    <xf numFmtId="38" fontId="4" fillId="0" borderId="9" xfId="1" applyFont="1" applyFill="1" applyBorder="1" applyProtection="1">
      <alignment vertical="center"/>
    </xf>
    <xf numFmtId="0" fontId="4" fillId="2" borderId="15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center" vertical="center" shrinkToFit="1"/>
    </xf>
    <xf numFmtId="38" fontId="4" fillId="2" borderId="3" xfId="1" applyFont="1" applyFill="1" applyBorder="1" applyAlignment="1" applyProtection="1">
      <alignment vertical="center" shrinkToFit="1"/>
    </xf>
    <xf numFmtId="38" fontId="4" fillId="2" borderId="3" xfId="1" applyFont="1" applyFill="1" applyBorder="1" applyAlignment="1" applyProtection="1">
      <alignment horizontal="center" vertical="center"/>
    </xf>
    <xf numFmtId="38" fontId="4" fillId="2" borderId="9" xfId="1" applyFont="1" applyFill="1" applyBorder="1" applyProtection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 shrinkToFit="1"/>
    </xf>
    <xf numFmtId="38" fontId="4" fillId="4" borderId="3" xfId="1" applyFont="1" applyFill="1" applyBorder="1" applyAlignment="1" applyProtection="1">
      <alignment horizontal="center" vertical="center"/>
    </xf>
    <xf numFmtId="0" fontId="4" fillId="0" borderId="16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38" fontId="4" fillId="4" borderId="10" xfId="1" applyFont="1" applyFill="1" applyBorder="1" applyProtection="1">
      <alignment vertical="center"/>
      <protection locked="0"/>
    </xf>
    <xf numFmtId="38" fontId="4" fillId="0" borderId="11" xfId="1" applyFont="1" applyFill="1" applyBorder="1" applyProtection="1">
      <alignment vertical="center"/>
    </xf>
    <xf numFmtId="0" fontId="4" fillId="2" borderId="14" xfId="0" applyFont="1" applyFill="1" applyBorder="1" applyAlignment="1">
      <alignment vertical="center" shrinkToFit="1"/>
    </xf>
    <xf numFmtId="0" fontId="4" fillId="2" borderId="14" xfId="0" applyFont="1" applyFill="1" applyBorder="1" applyAlignment="1">
      <alignment horizontal="center" vertical="center" shrinkToFit="1"/>
    </xf>
    <xf numFmtId="38" fontId="4" fillId="2" borderId="14" xfId="1" applyFont="1" applyFill="1" applyBorder="1" applyAlignment="1" applyProtection="1">
      <alignment vertical="center" shrinkToFit="1"/>
    </xf>
    <xf numFmtId="38" fontId="4" fillId="2" borderId="14" xfId="1" applyFont="1" applyFill="1" applyBorder="1" applyAlignment="1" applyProtection="1">
      <alignment horizontal="center" vertical="center"/>
    </xf>
    <xf numFmtId="0" fontId="4" fillId="3" borderId="3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3" borderId="10" xfId="0" applyFont="1" applyFill="1" applyBorder="1">
      <alignment vertical="center"/>
    </xf>
    <xf numFmtId="0" fontId="4" fillId="0" borderId="7" xfId="0" applyFont="1" applyBorder="1">
      <alignment vertical="center"/>
    </xf>
    <xf numFmtId="0" fontId="4" fillId="3" borderId="7" xfId="0" applyFont="1" applyFill="1" applyBorder="1">
      <alignment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176" fontId="13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right" vertical="center" indent="1"/>
      <protection locked="0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 applyProtection="1">
      <alignment horizontal="left" vertical="center" shrinkToFit="1"/>
      <protection locked="0"/>
    </xf>
  </cellXfs>
  <cellStyles count="5">
    <cellStyle name="桁区切り" xfId="1" builtinId="6"/>
    <cellStyle name="桁区切り 10" xfId="2" xr:uid="{990EDA50-CCB2-4F9E-B7A5-52F7E1D4B495}"/>
    <cellStyle name="桁区切り 13" xfId="3" xr:uid="{93241714-8CFA-4482-80A4-E061AFBB1898}"/>
    <cellStyle name="標準" xfId="0" builtinId="0"/>
    <cellStyle name="標準 2" xfId="4" xr:uid="{F0B306EE-5EC3-4634-BCA2-39445B10ACFE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1038225</xdr:colOff>
      <xdr:row>10</xdr:row>
      <xdr:rowOff>238125</xdr:rowOff>
    </xdr:from>
    <xdr:to>
      <xdr:col>6</xdr:col>
      <xdr:colOff>1323975</xdr:colOff>
      <xdr:row>11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87CDC7-BA75-4E28-8EC8-CF179639F1E6}"/>
            </a:ext>
          </a:extLst>
        </xdr:cNvPr>
        <xdr:cNvSpPr txBox="1"/>
      </xdr:nvSpPr>
      <xdr:spPr>
        <a:xfrm>
          <a:off x="5943600" y="2600325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1047750</xdr:colOff>
      <xdr:row>12</xdr:row>
      <xdr:rowOff>152400</xdr:rowOff>
    </xdr:from>
    <xdr:to>
      <xdr:col>6</xdr:col>
      <xdr:colOff>1333500</xdr:colOff>
      <xdr:row>13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B113A4E-3320-4E51-B4FD-2EBF8328520F}"/>
            </a:ext>
          </a:extLst>
        </xdr:cNvPr>
        <xdr:cNvSpPr txBox="1"/>
      </xdr:nvSpPr>
      <xdr:spPr>
        <a:xfrm>
          <a:off x="5953125" y="3009900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142875</xdr:colOff>
      <xdr:row>28</xdr:row>
      <xdr:rowOff>123825</xdr:rowOff>
    </xdr:from>
    <xdr:to>
      <xdr:col>6</xdr:col>
      <xdr:colOff>1381125</xdr:colOff>
      <xdr:row>30</xdr:row>
      <xdr:rowOff>123825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CF2DBFD8-A4BF-4530-9F5B-A5292CC33FDF}"/>
            </a:ext>
          </a:extLst>
        </xdr:cNvPr>
        <xdr:cNvSpPr/>
      </xdr:nvSpPr>
      <xdr:spPr>
        <a:xfrm>
          <a:off x="3429000" y="6810375"/>
          <a:ext cx="2857500" cy="49530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82C6D-683A-448B-8F6C-8B94E29D9115}">
  <dimension ref="A1:G33"/>
  <sheetViews>
    <sheetView tabSelected="1" view="pageBreakPreview" zoomScaleNormal="100" zoomScaleSheetLayoutView="100" workbookViewId="0">
      <selection activeCell="C5" sqref="C5"/>
    </sheetView>
  </sheetViews>
  <sheetFormatPr defaultRowHeight="23.25" customHeight="1" x14ac:dyDescent="0.15"/>
  <cols>
    <col min="1" max="1" width="11.25" style="1" customWidth="1"/>
    <col min="2" max="6" width="10.625" style="1" customWidth="1"/>
    <col min="7" max="7" width="20.625" style="1" customWidth="1"/>
    <col min="8" max="16384" width="9" style="1"/>
  </cols>
  <sheetData>
    <row r="1" spans="1:7" ht="23.25" customHeight="1" x14ac:dyDescent="0.15">
      <c r="A1" s="1" t="s">
        <v>39</v>
      </c>
    </row>
    <row r="2" spans="1:7" ht="30" customHeight="1" x14ac:dyDescent="0.15">
      <c r="A2" s="80" t="s">
        <v>18</v>
      </c>
      <c r="B2" s="80"/>
      <c r="C2" s="80"/>
      <c r="D2" s="80"/>
      <c r="E2" s="80"/>
      <c r="F2" s="80"/>
      <c r="G2" s="80"/>
    </row>
    <row r="3" spans="1:7" ht="19.5" customHeight="1" x14ac:dyDescent="0.15">
      <c r="A3" s="2"/>
      <c r="B3" s="2"/>
      <c r="C3" s="2"/>
      <c r="D3" s="2"/>
      <c r="E3" s="2"/>
      <c r="F3" s="2"/>
      <c r="G3" s="2"/>
    </row>
    <row r="4" spans="1:7" ht="19.5" customHeight="1" x14ac:dyDescent="0.15">
      <c r="A4" s="81" t="s">
        <v>19</v>
      </c>
      <c r="B4" s="81"/>
      <c r="C4" s="81"/>
      <c r="D4" s="81"/>
      <c r="E4" s="81"/>
      <c r="F4" s="81"/>
      <c r="G4" s="81"/>
    </row>
    <row r="5" spans="1:7" ht="19.5" customHeight="1" x14ac:dyDescent="0.15">
      <c r="A5" s="2"/>
      <c r="B5" s="2"/>
      <c r="C5" s="2"/>
      <c r="D5" s="2"/>
      <c r="E5" s="2"/>
      <c r="F5" s="2"/>
      <c r="G5" s="2"/>
    </row>
    <row r="6" spans="1:7" ht="19.5" customHeight="1" x14ac:dyDescent="0.15">
      <c r="A6" s="82" t="s">
        <v>20</v>
      </c>
      <c r="B6" s="82"/>
      <c r="C6" s="82"/>
      <c r="D6" s="82"/>
      <c r="E6" s="82"/>
      <c r="F6" s="82"/>
      <c r="G6" s="82"/>
    </row>
    <row r="7" spans="1:7" ht="19.5" customHeight="1" x14ac:dyDescent="0.15">
      <c r="A7" s="2" t="s">
        <v>21</v>
      </c>
      <c r="B7" s="2"/>
      <c r="C7" s="2"/>
      <c r="D7" s="2"/>
      <c r="E7" s="2"/>
      <c r="F7" s="2"/>
      <c r="G7" s="2"/>
    </row>
    <row r="8" spans="1:7" ht="19.5" customHeight="1" x14ac:dyDescent="0.15">
      <c r="A8" s="2" t="s">
        <v>22</v>
      </c>
      <c r="B8" s="2"/>
      <c r="C8" s="2"/>
      <c r="D8" s="2"/>
      <c r="E8" s="2"/>
      <c r="F8" s="2"/>
      <c r="G8" s="2"/>
    </row>
    <row r="9" spans="1:7" ht="19.5" customHeight="1" x14ac:dyDescent="0.15">
      <c r="A9" s="2"/>
      <c r="B9" s="2"/>
      <c r="C9" s="2"/>
      <c r="D9" s="22" t="str">
        <f>IF(COUNTIF(入札内訳!C3:C9,"無効")&gt;=1,"入札内訳書に「無効」があります。","")</f>
        <v/>
      </c>
      <c r="E9" s="2"/>
      <c r="F9" s="2"/>
      <c r="G9" s="23"/>
    </row>
    <row r="10" spans="1:7" ht="19.5" customHeight="1" x14ac:dyDescent="0.15">
      <c r="A10" s="2"/>
      <c r="B10" s="21"/>
      <c r="C10" s="21"/>
      <c r="D10" s="21" t="s">
        <v>23</v>
      </c>
      <c r="E10" s="83"/>
      <c r="F10" s="83"/>
      <c r="G10" s="83"/>
    </row>
    <row r="11" spans="1:7" ht="19.5" customHeight="1" x14ac:dyDescent="0.15">
      <c r="A11" s="2"/>
      <c r="B11" s="21"/>
      <c r="C11" s="21"/>
      <c r="D11" s="21" t="s">
        <v>24</v>
      </c>
      <c r="E11" s="75"/>
      <c r="F11" s="75"/>
      <c r="G11" s="75"/>
    </row>
    <row r="12" spans="1:7" ht="19.5" customHeight="1" x14ac:dyDescent="0.15">
      <c r="A12" s="2"/>
      <c r="B12" s="21"/>
      <c r="C12" s="21"/>
      <c r="D12" s="21" t="s">
        <v>25</v>
      </c>
      <c r="E12" s="75"/>
      <c r="F12" s="75"/>
      <c r="G12" s="75"/>
    </row>
    <row r="13" spans="1:7" ht="15" customHeight="1" x14ac:dyDescent="0.15">
      <c r="A13" s="2"/>
      <c r="B13" s="2"/>
      <c r="C13" s="2"/>
      <c r="D13" s="2"/>
      <c r="E13" s="2"/>
      <c r="F13" s="2"/>
      <c r="G13" s="2"/>
    </row>
    <row r="14" spans="1:7" ht="19.5" customHeight="1" x14ac:dyDescent="0.15">
      <c r="A14" s="2"/>
      <c r="B14" s="21"/>
      <c r="C14" s="21"/>
      <c r="D14" s="21" t="s">
        <v>26</v>
      </c>
      <c r="E14" s="75"/>
      <c r="F14" s="75"/>
      <c r="G14" s="75"/>
    </row>
    <row r="15" spans="1:7" ht="13.5" customHeight="1" x14ac:dyDescent="0.15">
      <c r="A15" s="2"/>
      <c r="B15" s="2"/>
      <c r="C15" s="2"/>
      <c r="D15" s="2"/>
      <c r="E15" s="2"/>
      <c r="F15" s="2"/>
      <c r="G15" s="2"/>
    </row>
    <row r="16" spans="1:7" ht="19.5" customHeight="1" x14ac:dyDescent="0.15">
      <c r="A16" s="76" t="s">
        <v>27</v>
      </c>
      <c r="B16" s="76"/>
      <c r="C16" s="76"/>
      <c r="D16" s="76"/>
      <c r="E16" s="76"/>
      <c r="F16" s="76"/>
      <c r="G16" s="76"/>
    </row>
    <row r="17" spans="1:7" ht="19.5" customHeight="1" x14ac:dyDescent="0.15">
      <c r="A17" s="10"/>
      <c r="B17" s="10"/>
      <c r="C17" s="10"/>
      <c r="D17" s="10"/>
      <c r="E17" s="10"/>
      <c r="F17" s="10"/>
      <c r="G17" s="10"/>
    </row>
    <row r="18" spans="1:7" ht="19.5" customHeight="1" x14ac:dyDescent="0.15">
      <c r="A18" s="10"/>
      <c r="B18" s="10"/>
      <c r="C18" s="10"/>
      <c r="D18" s="10"/>
      <c r="E18" s="10"/>
      <c r="F18" s="10"/>
      <c r="G18" s="10"/>
    </row>
    <row r="19" spans="1:7" ht="19.5" customHeight="1" x14ac:dyDescent="0.15">
      <c r="A19" s="74" t="s">
        <v>28</v>
      </c>
      <c r="B19" s="74"/>
      <c r="C19" s="74"/>
      <c r="D19" s="74"/>
      <c r="E19" s="74"/>
      <c r="F19" s="74"/>
      <c r="G19" s="74"/>
    </row>
    <row r="20" spans="1:7" ht="19.5" customHeight="1" x14ac:dyDescent="0.15">
      <c r="A20" s="11"/>
      <c r="B20" s="11"/>
      <c r="C20" s="11"/>
      <c r="D20" s="11"/>
      <c r="E20" s="11"/>
      <c r="F20" s="11"/>
      <c r="G20" s="11"/>
    </row>
    <row r="21" spans="1:7" ht="19.5" customHeight="1" x14ac:dyDescent="0.15">
      <c r="A21" s="77" t="s">
        <v>29</v>
      </c>
      <c r="B21" s="77"/>
      <c r="C21" s="77"/>
      <c r="D21" s="77"/>
      <c r="E21" s="77"/>
      <c r="F21" s="77"/>
      <c r="G21" s="77"/>
    </row>
    <row r="22" spans="1:7" ht="19.5" customHeight="1" x14ac:dyDescent="0.15">
      <c r="A22" s="12" t="s">
        <v>30</v>
      </c>
      <c r="B22" s="12" t="s">
        <v>40</v>
      </c>
      <c r="C22" s="2"/>
      <c r="D22" s="2"/>
      <c r="E22" s="2"/>
      <c r="F22" s="2"/>
      <c r="G22" s="2"/>
    </row>
    <row r="23" spans="1:7" ht="19.5" customHeight="1" x14ac:dyDescent="0.15">
      <c r="A23" s="12"/>
      <c r="B23" s="12"/>
      <c r="C23" s="2"/>
      <c r="D23" s="2"/>
      <c r="E23" s="2"/>
      <c r="F23" s="2"/>
      <c r="G23" s="2"/>
    </row>
    <row r="24" spans="1:7" ht="19.5" customHeight="1" x14ac:dyDescent="0.15">
      <c r="A24" s="12" t="s">
        <v>31</v>
      </c>
      <c r="B24" s="13" t="s">
        <v>58</v>
      </c>
      <c r="C24" s="14"/>
      <c r="D24" s="2"/>
      <c r="E24" s="2"/>
      <c r="F24" s="2"/>
      <c r="G24" s="2"/>
    </row>
    <row r="25" spans="1:7" ht="19.5" customHeight="1" x14ac:dyDescent="0.15">
      <c r="A25" s="12"/>
      <c r="B25" s="12"/>
      <c r="C25" s="2"/>
      <c r="D25" s="2"/>
      <c r="E25" s="2"/>
      <c r="F25" s="2"/>
      <c r="G25" s="2"/>
    </row>
    <row r="26" spans="1:7" ht="19.5" customHeight="1" x14ac:dyDescent="0.15">
      <c r="A26" s="12" t="s">
        <v>32</v>
      </c>
      <c r="B26" s="12" t="s">
        <v>59</v>
      </c>
      <c r="C26" s="2"/>
      <c r="D26" s="2"/>
      <c r="E26" s="2"/>
      <c r="F26" s="2"/>
      <c r="G26" s="2"/>
    </row>
    <row r="27" spans="1:7" ht="19.5" customHeight="1" x14ac:dyDescent="0.15">
      <c r="A27" s="12"/>
      <c r="B27" s="12"/>
      <c r="C27" s="2"/>
      <c r="D27" s="2"/>
      <c r="E27" s="2"/>
      <c r="F27" s="2"/>
      <c r="G27" s="2"/>
    </row>
    <row r="28" spans="1:7" ht="19.5" customHeight="1" x14ac:dyDescent="0.15">
      <c r="A28" s="11" t="s">
        <v>33</v>
      </c>
      <c r="B28" s="12" t="s">
        <v>34</v>
      </c>
      <c r="C28" s="15"/>
      <c r="D28" s="15"/>
      <c r="E28" s="15"/>
      <c r="F28" s="15"/>
      <c r="G28" s="15"/>
    </row>
    <row r="29" spans="1:7" ht="19.5" customHeight="1" x14ac:dyDescent="0.15">
      <c r="A29" s="16"/>
      <c r="B29" s="78"/>
      <c r="C29" s="78"/>
      <c r="D29" s="78"/>
      <c r="F29" s="2"/>
      <c r="G29" s="2"/>
    </row>
    <row r="30" spans="1:7" ht="19.5" customHeight="1" x14ac:dyDescent="0.15">
      <c r="A30" s="17" t="s">
        <v>35</v>
      </c>
      <c r="B30" s="79">
        <f>SUM(入札内訳!C:C)</f>
        <v>0</v>
      </c>
      <c r="C30" s="79"/>
      <c r="D30" s="79"/>
      <c r="E30" s="77" t="s">
        <v>36</v>
      </c>
      <c r="F30" s="77"/>
      <c r="G30" s="77"/>
    </row>
    <row r="31" spans="1:7" ht="19.5" customHeight="1" x14ac:dyDescent="0.15">
      <c r="A31" s="2"/>
      <c r="B31" s="2"/>
      <c r="C31" s="2"/>
      <c r="D31" s="2"/>
      <c r="E31" s="2"/>
      <c r="F31" s="2"/>
      <c r="G31" s="2"/>
    </row>
    <row r="32" spans="1:7" ht="24" x14ac:dyDescent="0.15">
      <c r="A32" s="2" t="s">
        <v>37</v>
      </c>
      <c r="B32" s="71"/>
      <c r="C32" s="72"/>
      <c r="D32" s="73" t="s">
        <v>38</v>
      </c>
      <c r="E32" s="74"/>
      <c r="F32" s="74"/>
      <c r="G32" s="74"/>
    </row>
    <row r="33" spans="1:7" ht="23.25" customHeight="1" x14ac:dyDescent="0.15">
      <c r="A33" s="2"/>
      <c r="B33" s="2"/>
      <c r="C33" s="2"/>
      <c r="D33" s="2"/>
      <c r="E33" s="18"/>
      <c r="F33" s="19"/>
      <c r="G33" s="20"/>
    </row>
  </sheetData>
  <mergeCells count="15">
    <mergeCell ref="E12:G12"/>
    <mergeCell ref="A2:G2"/>
    <mergeCell ref="A4:G4"/>
    <mergeCell ref="A6:G6"/>
    <mergeCell ref="E10:G10"/>
    <mergeCell ref="E11:G11"/>
    <mergeCell ref="B32:C32"/>
    <mergeCell ref="D32:G32"/>
    <mergeCell ref="E14:G14"/>
    <mergeCell ref="A16:G16"/>
    <mergeCell ref="A19:G19"/>
    <mergeCell ref="A21:G21"/>
    <mergeCell ref="B29:D29"/>
    <mergeCell ref="B30:D30"/>
    <mergeCell ref="E30:G30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0EDD-B5E7-45CD-AB74-627D04D0D9D4}">
  <dimension ref="A1:C8"/>
  <sheetViews>
    <sheetView view="pageBreakPreview" zoomScale="80" zoomScaleNormal="100" zoomScaleSheetLayoutView="80" workbookViewId="0">
      <selection activeCell="C7" sqref="C7"/>
    </sheetView>
  </sheetViews>
  <sheetFormatPr defaultRowHeight="13.5" x14ac:dyDescent="0.15"/>
  <cols>
    <col min="1" max="1" width="8.75" style="1" customWidth="1"/>
    <col min="2" max="2" width="52.5" style="1" customWidth="1"/>
    <col min="3" max="3" width="20.625" style="1" customWidth="1"/>
    <col min="4" max="16384" width="9" style="1"/>
  </cols>
  <sheetData>
    <row r="1" spans="1:3" ht="18.75" customHeight="1" x14ac:dyDescent="0.15">
      <c r="A1" s="2" t="s">
        <v>11</v>
      </c>
      <c r="B1" s="2"/>
      <c r="C1" s="2"/>
    </row>
    <row r="2" spans="1:3" ht="18.75" customHeight="1" x14ac:dyDescent="0.15">
      <c r="A2" s="3" t="s">
        <v>14</v>
      </c>
      <c r="B2" s="4" t="s">
        <v>56</v>
      </c>
      <c r="C2" s="5" t="s">
        <v>0</v>
      </c>
    </row>
    <row r="3" spans="1:3" ht="18.75" customHeight="1" x14ac:dyDescent="0.15">
      <c r="A3" s="6">
        <v>1</v>
      </c>
      <c r="B3" s="7" t="str">
        <f>VLOOKUP(A3,明細書!$B:$C,2,0)</f>
        <v>ホスピタルシューズ　MN-210</v>
      </c>
      <c r="C3" s="8" t="str">
        <f>IF(SUMIF(明細書!B:B,A3,明細書!I:I)=0,"辞退",IF(SUMIF(明細書!O:O,A3,明細書!N:N)&gt;0,"無効",SUMIF(明細書!B:B,A3,明細書!I:I)))</f>
        <v>辞退</v>
      </c>
    </row>
    <row r="4" spans="1:3" ht="18.75" customHeight="1" x14ac:dyDescent="0.15">
      <c r="A4" s="6">
        <v>2</v>
      </c>
      <c r="B4" s="7" t="str">
        <f>VLOOKUP(A4,明細書!$B:$C,2,0)</f>
        <v>ホスピタルシューズ　MN-225</v>
      </c>
      <c r="C4" s="8" t="str">
        <f>IF(SUMIF(明細書!B:B,A4,明細書!I:I)=0,"辞退",IF(SUMIF(明細書!O:O,A4,明細書!N:N)&gt;0,"無効",SUMIF(明細書!B:B,A4,明細書!I:I)))</f>
        <v>辞退</v>
      </c>
    </row>
    <row r="5" spans="1:3" ht="18.75" customHeight="1" x14ac:dyDescent="0.15">
      <c r="A5" s="6">
        <v>3</v>
      </c>
      <c r="B5" s="7" t="str">
        <f>VLOOKUP(A5,明細書!$B:$C,2,0)</f>
        <v>作業靴　CSS-306N</v>
      </c>
      <c r="C5" s="8" t="str">
        <f>IF(SUMIF(明細書!B:B,A5,明細書!I:I)=0,"辞退",IF(SUMIF(明細書!O:O,A5,明細書!N:N)&gt;0,"無効",SUMIF(明細書!B:B,A5,明細書!I:I)))</f>
        <v>辞退</v>
      </c>
    </row>
    <row r="6" spans="1:3" ht="18.75" customHeight="1" x14ac:dyDescent="0.15">
      <c r="A6" s="6">
        <v>4</v>
      </c>
      <c r="B6" s="7" t="str">
        <f>VLOOKUP(A6,明細書!$B:$C,2,0)</f>
        <v>男女兼用　スクラブ　LX-5527</v>
      </c>
      <c r="C6" s="8" t="str">
        <f>IF(SUMIF(明細書!B:B,A6,明細書!I:I)=0,"辞退",IF(SUMIF(明細書!O:O,A6,明細書!N:N)&gt;0,"無効",SUMIF(明細書!B:B,A6,明細書!I:I)))</f>
        <v>辞退</v>
      </c>
    </row>
    <row r="7" spans="1:3" ht="18.75" customHeight="1" x14ac:dyDescent="0.15">
      <c r="A7" s="6">
        <v>5</v>
      </c>
      <c r="B7" s="7" t="str">
        <f>VLOOKUP(A7,明細書!$B:$C,2,0)</f>
        <v>男女兼用　スクラブ　AY-5522</v>
      </c>
      <c r="C7" s="8" t="str">
        <f>IF(SUMIF(明細書!B:B,A7,明細書!I:I)=0,"辞退",IF(SUMIF(明細書!O:O,A7,明細書!N:N)&gt;0,"無効",SUMIF(明細書!B:B,A7,明細書!I:I)))</f>
        <v>辞退</v>
      </c>
    </row>
    <row r="8" spans="1:3" ht="18.75" customHeight="1" x14ac:dyDescent="0.15">
      <c r="C8" s="9"/>
    </row>
  </sheetData>
  <phoneticPr fontId="2"/>
  <conditionalFormatting sqref="C3:C7">
    <cfRule type="cellIs" dxfId="0" priority="1" operator="equal">
      <formula>"無効"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E866F-6E62-4562-9E03-F60F69CFA5A8}">
  <sheetPr>
    <pageSetUpPr fitToPage="1"/>
  </sheetPr>
  <dimension ref="A1:U50"/>
  <sheetViews>
    <sheetView view="pageBreakPreview" zoomScaleNormal="100" zoomScaleSheetLayoutView="100" workbookViewId="0">
      <pane ySplit="3" topLeftCell="A4" activePane="bottomLeft" state="frozen"/>
      <selection pane="bottomLeft" activeCell="H11" sqref="H11"/>
    </sheetView>
  </sheetViews>
  <sheetFormatPr defaultRowHeight="13.5" x14ac:dyDescent="0.15"/>
  <cols>
    <col min="1" max="2" width="6.5" style="17" customWidth="1"/>
    <col min="3" max="4" width="30.625" style="17" customWidth="1"/>
    <col min="5" max="5" width="6.5" style="17" customWidth="1"/>
    <col min="6" max="6" width="6.5" style="26" customWidth="1"/>
    <col min="7" max="7" width="7.5" style="27" customWidth="1"/>
    <col min="8" max="8" width="12.625" style="28" customWidth="1"/>
    <col min="9" max="9" width="15.5" style="28" customWidth="1"/>
    <col min="10" max="12" width="10" style="24" hidden="1" customWidth="1"/>
    <col min="13" max="13" width="30.625" style="17" hidden="1" customWidth="1"/>
    <col min="14" max="15" width="3.625" style="2" hidden="1" customWidth="1"/>
    <col min="16" max="21" width="9" style="2" hidden="1" customWidth="1"/>
    <col min="22" max="16384" width="9" style="2"/>
  </cols>
  <sheetData>
    <row r="1" spans="1:16" ht="14.25" customHeight="1" x14ac:dyDescent="0.15">
      <c r="A1" s="2" t="s">
        <v>57</v>
      </c>
    </row>
    <row r="2" spans="1:16" ht="14.25" customHeight="1" x14ac:dyDescent="0.15"/>
    <row r="3" spans="1:16" s="26" customFormat="1" ht="42.75" customHeight="1" x14ac:dyDescent="0.15">
      <c r="A3" s="29" t="s">
        <v>1</v>
      </c>
      <c r="B3" s="29" t="s">
        <v>12</v>
      </c>
      <c r="C3" s="29" t="s">
        <v>45</v>
      </c>
      <c r="D3" s="29" t="s">
        <v>15</v>
      </c>
      <c r="E3" s="29" t="s">
        <v>41</v>
      </c>
      <c r="F3" s="29" t="s">
        <v>16</v>
      </c>
      <c r="G3" s="30" t="s">
        <v>17</v>
      </c>
      <c r="H3" s="31" t="s">
        <v>3</v>
      </c>
      <c r="I3" s="32" t="s">
        <v>4</v>
      </c>
      <c r="J3" s="33" t="s">
        <v>5</v>
      </c>
      <c r="K3" s="33" t="s">
        <v>6</v>
      </c>
      <c r="L3" s="33" t="s">
        <v>7</v>
      </c>
      <c r="M3" s="33" t="s">
        <v>8</v>
      </c>
      <c r="N3" s="34" t="s">
        <v>9</v>
      </c>
      <c r="O3" s="26" t="s">
        <v>2</v>
      </c>
    </row>
    <row r="4" spans="1:16" ht="14.25" customHeight="1" x14ac:dyDescent="0.15">
      <c r="A4" s="35">
        <v>1</v>
      </c>
      <c r="B4" s="36">
        <v>1</v>
      </c>
      <c r="C4" s="36" t="s">
        <v>43</v>
      </c>
      <c r="D4" s="69" t="s">
        <v>42</v>
      </c>
      <c r="E4" s="69">
        <v>22</v>
      </c>
      <c r="F4" s="37">
        <v>1</v>
      </c>
      <c r="G4" s="70">
        <v>5</v>
      </c>
      <c r="H4" s="38"/>
      <c r="I4" s="39">
        <f t="shared" ref="I4:I11" si="0">G4*H4</f>
        <v>0</v>
      </c>
      <c r="J4" s="40" t="str">
        <f t="shared" ref="J4:J11" si="1">IF(H4="","×","○")</f>
        <v>×</v>
      </c>
      <c r="K4" s="41" t="str">
        <f t="shared" ref="K4:K11" si="2">IF(H4&gt;=1,"○","×")</f>
        <v>×</v>
      </c>
      <c r="L4" s="41" t="str">
        <f t="shared" ref="L4:L11" si="3">IF(ISNUMBER(H4),IF(INT(H4)=H4,"○","×"),"×")</f>
        <v>×</v>
      </c>
      <c r="M4" s="42" t="str">
        <f t="shared" ref="M4:M11" si="4">IF(J4="○",IF(OR(K4="×",L4="×"),"←見積単価（税別）欄には、1以上の整数を入力してください",""),"")</f>
        <v/>
      </c>
      <c r="N4" s="2">
        <f t="shared" ref="N4:N50" si="5">IF(M4="",0,1)</f>
        <v>0</v>
      </c>
      <c r="O4" s="2">
        <f t="shared" ref="O4:O11" si="6">B4</f>
        <v>1</v>
      </c>
      <c r="P4" s="2" t="s">
        <v>10</v>
      </c>
    </row>
    <row r="5" spans="1:16" ht="14.25" customHeight="1" x14ac:dyDescent="0.15">
      <c r="A5" s="43">
        <v>2</v>
      </c>
      <c r="B5" s="44">
        <v>1</v>
      </c>
      <c r="C5" s="44"/>
      <c r="D5" s="44"/>
      <c r="E5" s="25">
        <v>22.5</v>
      </c>
      <c r="F5" s="45">
        <v>1</v>
      </c>
      <c r="G5" s="66">
        <v>19</v>
      </c>
      <c r="H5" s="46"/>
      <c r="I5" s="47">
        <f t="shared" si="0"/>
        <v>0</v>
      </c>
      <c r="J5" s="40" t="str">
        <f t="shared" si="1"/>
        <v>×</v>
      </c>
      <c r="K5" s="41" t="str">
        <f t="shared" si="2"/>
        <v>×</v>
      </c>
      <c r="L5" s="41" t="str">
        <f t="shared" si="3"/>
        <v>×</v>
      </c>
      <c r="M5" s="42" t="str">
        <f t="shared" si="4"/>
        <v/>
      </c>
      <c r="N5" s="2">
        <f t="shared" si="5"/>
        <v>0</v>
      </c>
      <c r="O5" s="2">
        <f t="shared" si="6"/>
        <v>1</v>
      </c>
    </row>
    <row r="6" spans="1:16" ht="14.25" customHeight="1" x14ac:dyDescent="0.15">
      <c r="A6" s="43">
        <v>3</v>
      </c>
      <c r="B6" s="44">
        <v>1</v>
      </c>
      <c r="C6" s="44"/>
      <c r="D6" s="44"/>
      <c r="E6" s="25">
        <v>23</v>
      </c>
      <c r="F6" s="45">
        <v>1</v>
      </c>
      <c r="G6" s="66">
        <v>57</v>
      </c>
      <c r="H6" s="46"/>
      <c r="I6" s="47">
        <f t="shared" si="0"/>
        <v>0</v>
      </c>
      <c r="J6" s="40" t="str">
        <f t="shared" si="1"/>
        <v>×</v>
      </c>
      <c r="K6" s="41" t="str">
        <f t="shared" si="2"/>
        <v>×</v>
      </c>
      <c r="L6" s="41" t="str">
        <f t="shared" si="3"/>
        <v>×</v>
      </c>
      <c r="M6" s="42" t="str">
        <f t="shared" si="4"/>
        <v/>
      </c>
      <c r="N6" s="2">
        <f t="shared" si="5"/>
        <v>0</v>
      </c>
      <c r="O6" s="2">
        <f t="shared" si="6"/>
        <v>1</v>
      </c>
    </row>
    <row r="7" spans="1:16" ht="14.25" customHeight="1" x14ac:dyDescent="0.15">
      <c r="A7" s="43">
        <v>4</v>
      </c>
      <c r="B7" s="44">
        <v>1</v>
      </c>
      <c r="C7" s="44"/>
      <c r="D7" s="44"/>
      <c r="E7" s="25">
        <v>23.5</v>
      </c>
      <c r="F7" s="45">
        <v>1</v>
      </c>
      <c r="G7" s="66">
        <v>102</v>
      </c>
      <c r="H7" s="46"/>
      <c r="I7" s="47">
        <f t="shared" si="0"/>
        <v>0</v>
      </c>
      <c r="J7" s="40" t="str">
        <f t="shared" si="1"/>
        <v>×</v>
      </c>
      <c r="K7" s="41" t="str">
        <f t="shared" si="2"/>
        <v>×</v>
      </c>
      <c r="L7" s="41" t="str">
        <f t="shared" si="3"/>
        <v>×</v>
      </c>
      <c r="M7" s="42" t="str">
        <f t="shared" si="4"/>
        <v/>
      </c>
      <c r="N7" s="2">
        <f>IF(M7="",0,1)</f>
        <v>0</v>
      </c>
      <c r="O7" s="2">
        <f t="shared" si="6"/>
        <v>1</v>
      </c>
    </row>
    <row r="8" spans="1:16" ht="14.25" customHeight="1" x14ac:dyDescent="0.15">
      <c r="A8" s="43">
        <v>5</v>
      </c>
      <c r="B8" s="44">
        <v>1</v>
      </c>
      <c r="C8" s="44"/>
      <c r="D8" s="44"/>
      <c r="E8" s="25">
        <v>24</v>
      </c>
      <c r="F8" s="45">
        <v>1</v>
      </c>
      <c r="G8" s="66">
        <v>81</v>
      </c>
      <c r="H8" s="46"/>
      <c r="I8" s="47">
        <f t="shared" si="0"/>
        <v>0</v>
      </c>
      <c r="J8" s="40" t="str">
        <f t="shared" si="1"/>
        <v>×</v>
      </c>
      <c r="K8" s="41" t="str">
        <f t="shared" si="2"/>
        <v>×</v>
      </c>
      <c r="L8" s="41" t="str">
        <f t="shared" si="3"/>
        <v>×</v>
      </c>
      <c r="M8" s="42" t="str">
        <f t="shared" si="4"/>
        <v/>
      </c>
      <c r="N8" s="2">
        <f>IF(M8="",0,1)</f>
        <v>0</v>
      </c>
      <c r="O8" s="2">
        <f t="shared" si="6"/>
        <v>1</v>
      </c>
    </row>
    <row r="9" spans="1:16" ht="14.25" customHeight="1" x14ac:dyDescent="0.15">
      <c r="A9" s="43">
        <v>6</v>
      </c>
      <c r="B9" s="44">
        <v>1</v>
      </c>
      <c r="C9" s="44"/>
      <c r="D9" s="44"/>
      <c r="E9" s="25">
        <v>24.5</v>
      </c>
      <c r="F9" s="45">
        <v>1</v>
      </c>
      <c r="G9" s="66">
        <v>64</v>
      </c>
      <c r="H9" s="46"/>
      <c r="I9" s="47">
        <f t="shared" si="0"/>
        <v>0</v>
      </c>
      <c r="J9" s="40" t="str">
        <f t="shared" si="1"/>
        <v>×</v>
      </c>
      <c r="K9" s="41" t="str">
        <f t="shared" si="2"/>
        <v>×</v>
      </c>
      <c r="L9" s="41" t="str">
        <f t="shared" si="3"/>
        <v>×</v>
      </c>
      <c r="M9" s="42" t="str">
        <f t="shared" si="4"/>
        <v/>
      </c>
      <c r="N9" s="2">
        <f>IF(M9="",0,1)</f>
        <v>0</v>
      </c>
      <c r="O9" s="2">
        <f t="shared" si="6"/>
        <v>1</v>
      </c>
    </row>
    <row r="10" spans="1:16" ht="14.25" customHeight="1" x14ac:dyDescent="0.15">
      <c r="A10" s="43">
        <v>7</v>
      </c>
      <c r="B10" s="44">
        <v>1</v>
      </c>
      <c r="C10" s="44"/>
      <c r="D10" s="44"/>
      <c r="E10" s="25">
        <v>25</v>
      </c>
      <c r="F10" s="45">
        <v>1</v>
      </c>
      <c r="G10" s="66">
        <v>24</v>
      </c>
      <c r="H10" s="46"/>
      <c r="I10" s="47">
        <f t="shared" si="0"/>
        <v>0</v>
      </c>
      <c r="J10" s="40" t="str">
        <f t="shared" si="1"/>
        <v>×</v>
      </c>
      <c r="K10" s="41" t="str">
        <f t="shared" si="2"/>
        <v>×</v>
      </c>
      <c r="L10" s="41" t="str">
        <f t="shared" si="3"/>
        <v>×</v>
      </c>
      <c r="M10" s="42" t="str">
        <f t="shared" si="4"/>
        <v/>
      </c>
      <c r="N10" s="2">
        <f>IF(M10="",0,1)</f>
        <v>0</v>
      </c>
      <c r="O10" s="2">
        <f t="shared" si="6"/>
        <v>1</v>
      </c>
    </row>
    <row r="11" spans="1:16" ht="14.25" customHeight="1" x14ac:dyDescent="0.15">
      <c r="A11" s="43">
        <v>8</v>
      </c>
      <c r="B11" s="44">
        <v>1</v>
      </c>
      <c r="C11" s="44"/>
      <c r="D11" s="44"/>
      <c r="E11" s="25">
        <v>25.5</v>
      </c>
      <c r="F11" s="45">
        <v>1</v>
      </c>
      <c r="G11" s="66">
        <v>6</v>
      </c>
      <c r="H11" s="46"/>
      <c r="I11" s="47">
        <f t="shared" si="0"/>
        <v>0</v>
      </c>
      <c r="J11" s="40" t="str">
        <f t="shared" si="1"/>
        <v>×</v>
      </c>
      <c r="K11" s="41" t="str">
        <f t="shared" si="2"/>
        <v>×</v>
      </c>
      <c r="L11" s="41" t="str">
        <f t="shared" si="3"/>
        <v>×</v>
      </c>
      <c r="M11" s="42" t="str">
        <f t="shared" si="4"/>
        <v/>
      </c>
      <c r="N11" s="2">
        <f>IF(M11="",0,1)</f>
        <v>0</v>
      </c>
      <c r="O11" s="2">
        <f t="shared" si="6"/>
        <v>1</v>
      </c>
    </row>
    <row r="12" spans="1:16" ht="14.25" customHeight="1" x14ac:dyDescent="0.15">
      <c r="A12" s="48"/>
      <c r="B12" s="49"/>
      <c r="C12" s="50"/>
      <c r="D12" s="49"/>
      <c r="E12" s="49"/>
      <c r="F12" s="50"/>
      <c r="G12" s="51"/>
      <c r="H12" s="52" t="str">
        <f>CONCATENATE("札番",B11," 計")</f>
        <v>札番1 計</v>
      </c>
      <c r="I12" s="53">
        <f>SUMIF(B:B,B11,I:I)</f>
        <v>0</v>
      </c>
      <c r="J12" s="54">
        <f>COUNTIFS($B:$B,#REF!,J:J,"○")</f>
        <v>0</v>
      </c>
      <c r="K12" s="55"/>
      <c r="L12" s="55"/>
      <c r="M12" s="56" t="str">
        <f>IF(J12=0,"",IF(COUNTIF(B:B,O12)=J12,"","この項番で見積単価（税別）が入力されていない品目があります"))</f>
        <v/>
      </c>
      <c r="N12" s="2">
        <f t="shared" si="5"/>
        <v>0</v>
      </c>
      <c r="O12" s="2" t="e">
        <f>#REF!</f>
        <v>#REF!</v>
      </c>
      <c r="P12" s="2" t="s">
        <v>13</v>
      </c>
    </row>
    <row r="13" spans="1:16" ht="14.25" customHeight="1" x14ac:dyDescent="0.15">
      <c r="A13" s="43">
        <v>9</v>
      </c>
      <c r="B13" s="44">
        <v>2</v>
      </c>
      <c r="C13" s="44" t="s">
        <v>44</v>
      </c>
      <c r="D13" s="44" t="s">
        <v>42</v>
      </c>
      <c r="E13" s="25">
        <v>24</v>
      </c>
      <c r="F13" s="45">
        <v>1</v>
      </c>
      <c r="G13" s="66"/>
      <c r="H13" s="46"/>
      <c r="I13" s="47">
        <f t="shared" ref="I13:I18" si="7">G13*H13</f>
        <v>0</v>
      </c>
      <c r="J13" s="40" t="str">
        <f t="shared" ref="J13:J18" si="8">IF(H13="","×","○")</f>
        <v>×</v>
      </c>
      <c r="K13" s="41" t="str">
        <f t="shared" ref="K13:K18" si="9">IF(H13&gt;=1,"○","×")</f>
        <v>×</v>
      </c>
      <c r="L13" s="41" t="str">
        <f t="shared" ref="L13:L18" si="10">IF(ISNUMBER(H13),IF(INT(H13)=H13,"○","×"),"×")</f>
        <v>×</v>
      </c>
      <c r="M13" s="42" t="str">
        <f t="shared" ref="M13:M18" si="11">IF(J13="○",IF(OR(K13="×",L13="×"),"←見積単価（税別）欄には、1以上の整数を入力してください",""),"")</f>
        <v/>
      </c>
      <c r="N13" s="2">
        <f t="shared" si="5"/>
        <v>0</v>
      </c>
      <c r="O13" s="2">
        <f t="shared" ref="O13:O35" si="12">B13</f>
        <v>2</v>
      </c>
    </row>
    <row r="14" spans="1:16" ht="14.25" customHeight="1" x14ac:dyDescent="0.15">
      <c r="A14" s="43">
        <v>10</v>
      </c>
      <c r="B14" s="44">
        <v>2</v>
      </c>
      <c r="C14" s="44"/>
      <c r="D14" s="44"/>
      <c r="E14" s="25">
        <v>24.5</v>
      </c>
      <c r="F14" s="45">
        <v>1</v>
      </c>
      <c r="G14" s="66"/>
      <c r="H14" s="46"/>
      <c r="I14" s="47">
        <f t="shared" si="7"/>
        <v>0</v>
      </c>
      <c r="J14" s="40" t="str">
        <f t="shared" si="8"/>
        <v>×</v>
      </c>
      <c r="K14" s="41" t="str">
        <f t="shared" si="9"/>
        <v>×</v>
      </c>
      <c r="L14" s="41" t="str">
        <f t="shared" si="10"/>
        <v>×</v>
      </c>
      <c r="M14" s="42" t="str">
        <f t="shared" si="11"/>
        <v/>
      </c>
      <c r="N14" s="2">
        <f t="shared" si="5"/>
        <v>0</v>
      </c>
      <c r="O14" s="2">
        <f t="shared" si="12"/>
        <v>2</v>
      </c>
    </row>
    <row r="15" spans="1:16" ht="14.25" customHeight="1" x14ac:dyDescent="0.15">
      <c r="A15" s="43">
        <v>11</v>
      </c>
      <c r="B15" s="44">
        <v>2</v>
      </c>
      <c r="C15" s="44"/>
      <c r="D15" s="44"/>
      <c r="E15" s="25">
        <v>25</v>
      </c>
      <c r="F15" s="45">
        <v>1</v>
      </c>
      <c r="G15" s="66"/>
      <c r="H15" s="46"/>
      <c r="I15" s="47">
        <f t="shared" si="7"/>
        <v>0</v>
      </c>
      <c r="J15" s="40" t="str">
        <f t="shared" si="8"/>
        <v>×</v>
      </c>
      <c r="K15" s="41" t="str">
        <f t="shared" si="9"/>
        <v>×</v>
      </c>
      <c r="L15" s="41" t="str">
        <f t="shared" si="10"/>
        <v>×</v>
      </c>
      <c r="M15" s="42" t="str">
        <f t="shared" si="11"/>
        <v/>
      </c>
      <c r="N15" s="2">
        <f t="shared" si="5"/>
        <v>0</v>
      </c>
      <c r="O15" s="2">
        <f t="shared" si="12"/>
        <v>2</v>
      </c>
    </row>
    <row r="16" spans="1:16" ht="14.25" customHeight="1" x14ac:dyDescent="0.15">
      <c r="A16" s="43">
        <v>12</v>
      </c>
      <c r="B16" s="44">
        <v>2</v>
      </c>
      <c r="C16" s="44"/>
      <c r="D16" s="44"/>
      <c r="E16" s="25">
        <v>25.5</v>
      </c>
      <c r="F16" s="45">
        <v>1</v>
      </c>
      <c r="G16" s="66">
        <v>4</v>
      </c>
      <c r="H16" s="46"/>
      <c r="I16" s="47">
        <f t="shared" si="7"/>
        <v>0</v>
      </c>
      <c r="J16" s="40" t="str">
        <f t="shared" si="8"/>
        <v>×</v>
      </c>
      <c r="K16" s="41" t="str">
        <f t="shared" si="9"/>
        <v>×</v>
      </c>
      <c r="L16" s="41" t="str">
        <f t="shared" si="10"/>
        <v>×</v>
      </c>
      <c r="M16" s="42" t="str">
        <f t="shared" si="11"/>
        <v/>
      </c>
      <c r="N16" s="2">
        <f t="shared" si="5"/>
        <v>0</v>
      </c>
      <c r="O16" s="2">
        <f t="shared" si="12"/>
        <v>2</v>
      </c>
    </row>
    <row r="17" spans="1:16" ht="14.25" customHeight="1" x14ac:dyDescent="0.15">
      <c r="A17" s="43">
        <v>13</v>
      </c>
      <c r="B17" s="44">
        <v>2</v>
      </c>
      <c r="C17" s="44"/>
      <c r="D17" s="44"/>
      <c r="E17" s="25">
        <v>26</v>
      </c>
      <c r="F17" s="45">
        <v>1</v>
      </c>
      <c r="G17" s="66">
        <v>11</v>
      </c>
      <c r="H17" s="46"/>
      <c r="I17" s="47">
        <f t="shared" si="7"/>
        <v>0</v>
      </c>
      <c r="J17" s="40" t="str">
        <f t="shared" si="8"/>
        <v>×</v>
      </c>
      <c r="K17" s="41" t="str">
        <f t="shared" si="9"/>
        <v>×</v>
      </c>
      <c r="L17" s="41" t="str">
        <f t="shared" si="10"/>
        <v>×</v>
      </c>
      <c r="M17" s="42" t="str">
        <f t="shared" si="11"/>
        <v/>
      </c>
      <c r="N17" s="2">
        <f t="shared" si="5"/>
        <v>0</v>
      </c>
      <c r="O17" s="2">
        <f t="shared" si="12"/>
        <v>2</v>
      </c>
    </row>
    <row r="18" spans="1:16" ht="14.25" customHeight="1" x14ac:dyDescent="0.15">
      <c r="A18" s="43">
        <v>14</v>
      </c>
      <c r="B18" s="44">
        <v>2</v>
      </c>
      <c r="C18" s="44"/>
      <c r="D18" s="44"/>
      <c r="E18" s="25">
        <v>26.5</v>
      </c>
      <c r="F18" s="45">
        <v>1</v>
      </c>
      <c r="G18" s="66">
        <v>7</v>
      </c>
      <c r="H18" s="46"/>
      <c r="I18" s="47">
        <f t="shared" si="7"/>
        <v>0</v>
      </c>
      <c r="J18" s="40" t="str">
        <f t="shared" si="8"/>
        <v>×</v>
      </c>
      <c r="K18" s="41" t="str">
        <f t="shared" si="9"/>
        <v>×</v>
      </c>
      <c r="L18" s="41" t="str">
        <f t="shared" si="10"/>
        <v>×</v>
      </c>
      <c r="M18" s="42" t="str">
        <f t="shared" si="11"/>
        <v/>
      </c>
      <c r="N18" s="2">
        <f t="shared" si="5"/>
        <v>0</v>
      </c>
      <c r="O18" s="2">
        <f t="shared" si="12"/>
        <v>2</v>
      </c>
    </row>
    <row r="19" spans="1:16" ht="14.25" customHeight="1" x14ac:dyDescent="0.15">
      <c r="A19" s="43">
        <v>15</v>
      </c>
      <c r="B19" s="44">
        <v>2</v>
      </c>
      <c r="C19" s="44"/>
      <c r="D19" s="44"/>
      <c r="E19" s="25">
        <v>27</v>
      </c>
      <c r="F19" s="45">
        <v>1</v>
      </c>
      <c r="G19" s="66">
        <v>9</v>
      </c>
      <c r="H19" s="46"/>
      <c r="I19" s="47">
        <f t="shared" ref="I19:I20" si="13">G19*H19</f>
        <v>0</v>
      </c>
      <c r="J19" s="40" t="str">
        <f t="shared" ref="J19:J20" si="14">IF(H19="","×","○")</f>
        <v>×</v>
      </c>
      <c r="K19" s="41" t="str">
        <f t="shared" ref="K19:K20" si="15">IF(H19&gt;=1,"○","×")</f>
        <v>×</v>
      </c>
      <c r="L19" s="41" t="str">
        <f t="shared" ref="L19:L20" si="16">IF(ISNUMBER(H19),IF(INT(H19)=H19,"○","×"),"×")</f>
        <v>×</v>
      </c>
      <c r="M19" s="42" t="str">
        <f t="shared" ref="M19:M20" si="17">IF(J19="○",IF(OR(K19="×",L19="×"),"←見積単価（税別）欄には、1以上の整数を入力してください",""),"")</f>
        <v/>
      </c>
      <c r="N19" s="2">
        <f t="shared" ref="N19:N20" si="18">IF(M19="",0,1)</f>
        <v>0</v>
      </c>
      <c r="O19" s="2">
        <f t="shared" si="12"/>
        <v>2</v>
      </c>
    </row>
    <row r="20" spans="1:16" ht="14.25" customHeight="1" x14ac:dyDescent="0.15">
      <c r="A20" s="43">
        <v>16</v>
      </c>
      <c r="B20" s="44">
        <v>2</v>
      </c>
      <c r="C20" s="44"/>
      <c r="D20" s="44"/>
      <c r="E20" s="25">
        <v>28</v>
      </c>
      <c r="F20" s="45">
        <v>1</v>
      </c>
      <c r="G20" s="66">
        <v>3</v>
      </c>
      <c r="H20" s="46"/>
      <c r="I20" s="47">
        <f t="shared" si="13"/>
        <v>0</v>
      </c>
      <c r="J20" s="40" t="str">
        <f t="shared" si="14"/>
        <v>×</v>
      </c>
      <c r="K20" s="41" t="str">
        <f t="shared" si="15"/>
        <v>×</v>
      </c>
      <c r="L20" s="41" t="str">
        <f t="shared" si="16"/>
        <v>×</v>
      </c>
      <c r="M20" s="42" t="str">
        <f t="shared" si="17"/>
        <v/>
      </c>
      <c r="N20" s="2">
        <f t="shared" si="18"/>
        <v>0</v>
      </c>
      <c r="O20" s="2">
        <f t="shared" si="12"/>
        <v>2</v>
      </c>
    </row>
    <row r="21" spans="1:16" ht="14.25" customHeight="1" x14ac:dyDescent="0.15">
      <c r="A21" s="48"/>
      <c r="B21" s="49"/>
      <c r="C21" s="50"/>
      <c r="D21" s="49"/>
      <c r="E21" s="49"/>
      <c r="F21" s="50"/>
      <c r="G21" s="51"/>
      <c r="H21" s="52" t="str">
        <f>CONCATENATE("札番",B20," 計")</f>
        <v>札番2 計</v>
      </c>
      <c r="I21" s="53">
        <f>SUMIF(B:B,B20,I:I)</f>
        <v>0</v>
      </c>
      <c r="J21" s="54">
        <f>COUNTIFS($B:$B,#REF!,J:J,"○")</f>
        <v>0</v>
      </c>
      <c r="K21" s="55"/>
      <c r="L21" s="55"/>
      <c r="M21" s="56" t="str">
        <f>IF(J21=0,"",IF(COUNTIF(B:B,O21)=J21,"","この項番で見積単価（税別）が入力されていない品目があります"))</f>
        <v/>
      </c>
      <c r="N21" s="2">
        <f t="shared" si="5"/>
        <v>0</v>
      </c>
      <c r="O21" s="2" t="e">
        <f>#REF!</f>
        <v>#REF!</v>
      </c>
      <c r="P21" s="2" t="s">
        <v>10</v>
      </c>
    </row>
    <row r="22" spans="1:16" ht="14.25" customHeight="1" x14ac:dyDescent="0.15">
      <c r="A22" s="43">
        <v>17</v>
      </c>
      <c r="B22" s="44">
        <v>3</v>
      </c>
      <c r="C22" s="25" t="s">
        <v>46</v>
      </c>
      <c r="D22" s="44" t="s">
        <v>47</v>
      </c>
      <c r="E22" s="25">
        <v>21.5</v>
      </c>
      <c r="F22" s="45">
        <v>1</v>
      </c>
      <c r="G22" s="66">
        <v>3</v>
      </c>
      <c r="H22" s="57"/>
      <c r="I22" s="47">
        <f t="shared" ref="I22:I35" si="19">G22*H22</f>
        <v>0</v>
      </c>
      <c r="J22" s="40" t="str">
        <f t="shared" ref="J22:J29" si="20">IF(H22="","×","○")</f>
        <v>×</v>
      </c>
      <c r="K22" s="41" t="str">
        <f t="shared" ref="K22:K29" si="21">IF(H22&gt;=1,"○","×")</f>
        <v>×</v>
      </c>
      <c r="L22" s="41" t="str">
        <f t="shared" ref="L22:L29" si="22">IF(ISNUMBER(H22),IF(INT(H22)=H22,"○","×"),"×")</f>
        <v>×</v>
      </c>
      <c r="M22" s="42" t="str">
        <f t="shared" ref="M22:M29" si="23">IF(J22="○",IF(OR(K22="×",L22="×"),"←見積単価（税別）欄には、1以上の整数を入力してください",""),"")</f>
        <v/>
      </c>
      <c r="N22" s="2">
        <f t="shared" si="5"/>
        <v>0</v>
      </c>
      <c r="O22" s="2">
        <f t="shared" si="12"/>
        <v>3</v>
      </c>
    </row>
    <row r="23" spans="1:16" ht="14.25" customHeight="1" x14ac:dyDescent="0.15">
      <c r="A23" s="43">
        <v>18</v>
      </c>
      <c r="B23" s="44">
        <v>3</v>
      </c>
      <c r="C23" s="45"/>
      <c r="D23" s="44"/>
      <c r="E23" s="25">
        <v>22</v>
      </c>
      <c r="F23" s="45">
        <v>1</v>
      </c>
      <c r="G23" s="66">
        <v>3</v>
      </c>
      <c r="H23" s="57"/>
      <c r="I23" s="47">
        <f t="shared" si="19"/>
        <v>0</v>
      </c>
      <c r="J23" s="40" t="str">
        <f t="shared" si="20"/>
        <v>×</v>
      </c>
      <c r="K23" s="41" t="str">
        <f t="shared" si="21"/>
        <v>×</v>
      </c>
      <c r="L23" s="41" t="str">
        <f t="shared" si="22"/>
        <v>×</v>
      </c>
      <c r="M23" s="42" t="str">
        <f t="shared" si="23"/>
        <v/>
      </c>
      <c r="N23" s="2">
        <f t="shared" si="5"/>
        <v>0</v>
      </c>
      <c r="O23" s="2">
        <f t="shared" si="12"/>
        <v>3</v>
      </c>
    </row>
    <row r="24" spans="1:16" ht="14.25" customHeight="1" x14ac:dyDescent="0.15">
      <c r="A24" s="43">
        <v>19</v>
      </c>
      <c r="B24" s="44">
        <v>3</v>
      </c>
      <c r="C24" s="45"/>
      <c r="D24" s="44"/>
      <c r="E24" s="25">
        <v>22.5</v>
      </c>
      <c r="F24" s="45">
        <v>1</v>
      </c>
      <c r="G24" s="66">
        <v>18</v>
      </c>
      <c r="H24" s="57"/>
      <c r="I24" s="47">
        <f t="shared" si="19"/>
        <v>0</v>
      </c>
      <c r="J24" s="40" t="str">
        <f t="shared" si="20"/>
        <v>×</v>
      </c>
      <c r="K24" s="41" t="str">
        <f t="shared" si="21"/>
        <v>×</v>
      </c>
      <c r="L24" s="41" t="str">
        <f t="shared" si="22"/>
        <v>×</v>
      </c>
      <c r="M24" s="42" t="str">
        <f t="shared" si="23"/>
        <v/>
      </c>
      <c r="N24" s="2">
        <f t="shared" si="5"/>
        <v>0</v>
      </c>
      <c r="O24" s="2">
        <f t="shared" si="12"/>
        <v>3</v>
      </c>
    </row>
    <row r="25" spans="1:16" ht="14.25" customHeight="1" x14ac:dyDescent="0.15">
      <c r="A25" s="43">
        <v>20</v>
      </c>
      <c r="B25" s="44">
        <v>3</v>
      </c>
      <c r="C25" s="45"/>
      <c r="D25" s="44"/>
      <c r="E25" s="25">
        <v>23</v>
      </c>
      <c r="F25" s="45">
        <v>1</v>
      </c>
      <c r="G25" s="66">
        <v>24</v>
      </c>
      <c r="H25" s="57"/>
      <c r="I25" s="47">
        <f t="shared" si="19"/>
        <v>0</v>
      </c>
      <c r="J25" s="40" t="str">
        <f t="shared" si="20"/>
        <v>×</v>
      </c>
      <c r="K25" s="41" t="str">
        <f t="shared" si="21"/>
        <v>×</v>
      </c>
      <c r="L25" s="41" t="str">
        <f t="shared" si="22"/>
        <v>×</v>
      </c>
      <c r="M25" s="42" t="str">
        <f t="shared" si="23"/>
        <v/>
      </c>
      <c r="N25" s="2">
        <f t="shared" si="5"/>
        <v>0</v>
      </c>
      <c r="O25" s="2">
        <f t="shared" si="12"/>
        <v>3</v>
      </c>
    </row>
    <row r="26" spans="1:16" ht="14.25" customHeight="1" x14ac:dyDescent="0.15">
      <c r="A26" s="43">
        <v>21</v>
      </c>
      <c r="B26" s="44">
        <v>3</v>
      </c>
      <c r="C26" s="45"/>
      <c r="D26" s="44"/>
      <c r="E26" s="25">
        <v>23.5</v>
      </c>
      <c r="F26" s="45">
        <v>1</v>
      </c>
      <c r="G26" s="66">
        <v>41</v>
      </c>
      <c r="H26" s="57"/>
      <c r="I26" s="47">
        <f t="shared" si="19"/>
        <v>0</v>
      </c>
      <c r="J26" s="40" t="str">
        <f t="shared" si="20"/>
        <v>×</v>
      </c>
      <c r="K26" s="41" t="str">
        <f t="shared" si="21"/>
        <v>×</v>
      </c>
      <c r="L26" s="41" t="str">
        <f t="shared" si="22"/>
        <v>×</v>
      </c>
      <c r="M26" s="42" t="str">
        <f t="shared" si="23"/>
        <v/>
      </c>
      <c r="N26" s="2">
        <f t="shared" si="5"/>
        <v>0</v>
      </c>
      <c r="O26" s="2">
        <f t="shared" si="12"/>
        <v>3</v>
      </c>
    </row>
    <row r="27" spans="1:16" ht="14.25" customHeight="1" x14ac:dyDescent="0.15">
      <c r="A27" s="43">
        <v>22</v>
      </c>
      <c r="B27" s="44">
        <v>3</v>
      </c>
      <c r="C27" s="45"/>
      <c r="D27" s="44"/>
      <c r="E27" s="25">
        <v>24</v>
      </c>
      <c r="F27" s="45">
        <v>1</v>
      </c>
      <c r="G27" s="66">
        <v>40</v>
      </c>
      <c r="H27" s="57"/>
      <c r="I27" s="47">
        <f t="shared" si="19"/>
        <v>0</v>
      </c>
      <c r="J27" s="40" t="str">
        <f t="shared" si="20"/>
        <v>×</v>
      </c>
      <c r="K27" s="41" t="str">
        <f t="shared" si="21"/>
        <v>×</v>
      </c>
      <c r="L27" s="41" t="str">
        <f t="shared" si="22"/>
        <v>×</v>
      </c>
      <c r="M27" s="42" t="str">
        <f t="shared" si="23"/>
        <v/>
      </c>
      <c r="N27" s="2">
        <f t="shared" si="5"/>
        <v>0</v>
      </c>
      <c r="O27" s="2">
        <f t="shared" si="12"/>
        <v>3</v>
      </c>
    </row>
    <row r="28" spans="1:16" ht="14.25" customHeight="1" x14ac:dyDescent="0.15">
      <c r="A28" s="43">
        <v>23</v>
      </c>
      <c r="B28" s="44">
        <v>3</v>
      </c>
      <c r="C28" s="45"/>
      <c r="D28" s="44"/>
      <c r="E28" s="25">
        <v>24.5</v>
      </c>
      <c r="F28" s="45">
        <v>1</v>
      </c>
      <c r="G28" s="66">
        <v>35</v>
      </c>
      <c r="H28" s="57"/>
      <c r="I28" s="47">
        <f t="shared" si="19"/>
        <v>0</v>
      </c>
      <c r="J28" s="40" t="str">
        <f t="shared" si="20"/>
        <v>×</v>
      </c>
      <c r="K28" s="41" t="str">
        <f t="shared" si="21"/>
        <v>×</v>
      </c>
      <c r="L28" s="41" t="str">
        <f t="shared" si="22"/>
        <v>×</v>
      </c>
      <c r="M28" s="42" t="str">
        <f t="shared" si="23"/>
        <v/>
      </c>
      <c r="N28" s="2">
        <f t="shared" si="5"/>
        <v>0</v>
      </c>
      <c r="O28" s="2">
        <f t="shared" si="12"/>
        <v>3</v>
      </c>
    </row>
    <row r="29" spans="1:16" ht="14.25" customHeight="1" x14ac:dyDescent="0.15">
      <c r="A29" s="43">
        <v>24</v>
      </c>
      <c r="B29" s="44">
        <v>3</v>
      </c>
      <c r="C29" s="45"/>
      <c r="D29" s="44"/>
      <c r="E29" s="25">
        <v>25</v>
      </c>
      <c r="F29" s="45">
        <v>1</v>
      </c>
      <c r="G29" s="66">
        <v>11</v>
      </c>
      <c r="H29" s="57"/>
      <c r="I29" s="47">
        <f t="shared" si="19"/>
        <v>0</v>
      </c>
      <c r="J29" s="40" t="str">
        <f t="shared" si="20"/>
        <v>×</v>
      </c>
      <c r="K29" s="41" t="str">
        <f t="shared" si="21"/>
        <v>×</v>
      </c>
      <c r="L29" s="41" t="str">
        <f t="shared" si="22"/>
        <v>×</v>
      </c>
      <c r="M29" s="42" t="str">
        <f t="shared" si="23"/>
        <v/>
      </c>
      <c r="N29" s="2">
        <f t="shared" si="5"/>
        <v>0</v>
      </c>
      <c r="O29" s="2">
        <f t="shared" si="12"/>
        <v>3</v>
      </c>
    </row>
    <row r="30" spans="1:16" ht="14.25" customHeight="1" x14ac:dyDescent="0.15">
      <c r="A30" s="43">
        <v>25</v>
      </c>
      <c r="B30" s="44">
        <v>3</v>
      </c>
      <c r="C30" s="45"/>
      <c r="D30" s="44"/>
      <c r="E30" s="25">
        <v>25.5</v>
      </c>
      <c r="F30" s="45">
        <v>1</v>
      </c>
      <c r="G30" s="66">
        <v>9</v>
      </c>
      <c r="H30" s="57"/>
      <c r="I30" s="47">
        <f t="shared" si="19"/>
        <v>0</v>
      </c>
      <c r="J30" s="40" t="str">
        <f t="shared" ref="J30:J33" si="24">IF(H30="","×","○")</f>
        <v>×</v>
      </c>
      <c r="K30" s="41" t="str">
        <f t="shared" ref="K30:K33" si="25">IF(H30&gt;=1,"○","×")</f>
        <v>×</v>
      </c>
      <c r="L30" s="41" t="str">
        <f t="shared" ref="L30:L33" si="26">IF(ISNUMBER(H30),IF(INT(H30)=H30,"○","×"),"×")</f>
        <v>×</v>
      </c>
      <c r="M30" s="42" t="str">
        <f t="shared" ref="M30:M33" si="27">IF(J30="○",IF(OR(K30="×",L30="×"),"←見積単価（税別）欄には、1以上の整数を入力してください",""),"")</f>
        <v/>
      </c>
      <c r="N30" s="2">
        <f t="shared" si="5"/>
        <v>0</v>
      </c>
      <c r="O30" s="2">
        <f t="shared" si="12"/>
        <v>3</v>
      </c>
    </row>
    <row r="31" spans="1:16" ht="14.25" customHeight="1" x14ac:dyDescent="0.15">
      <c r="A31" s="43">
        <v>26</v>
      </c>
      <c r="B31" s="44">
        <v>3</v>
      </c>
      <c r="C31" s="45"/>
      <c r="D31" s="44"/>
      <c r="E31" s="25">
        <v>26</v>
      </c>
      <c r="F31" s="45">
        <v>1</v>
      </c>
      <c r="G31" s="66">
        <v>8</v>
      </c>
      <c r="H31" s="57"/>
      <c r="I31" s="47">
        <f t="shared" si="19"/>
        <v>0</v>
      </c>
      <c r="J31" s="40" t="str">
        <f t="shared" si="24"/>
        <v>×</v>
      </c>
      <c r="K31" s="41" t="str">
        <f t="shared" si="25"/>
        <v>×</v>
      </c>
      <c r="L31" s="41" t="str">
        <f t="shared" si="26"/>
        <v>×</v>
      </c>
      <c r="M31" s="42" t="str">
        <f t="shared" si="27"/>
        <v/>
      </c>
      <c r="N31" s="2">
        <f t="shared" si="5"/>
        <v>0</v>
      </c>
      <c r="O31" s="2">
        <f t="shared" si="12"/>
        <v>3</v>
      </c>
    </row>
    <row r="32" spans="1:16" ht="14.25" customHeight="1" x14ac:dyDescent="0.15">
      <c r="A32" s="43">
        <v>27</v>
      </c>
      <c r="B32" s="44">
        <v>3</v>
      </c>
      <c r="C32" s="45"/>
      <c r="D32" s="44"/>
      <c r="E32" s="25">
        <v>26.5</v>
      </c>
      <c r="F32" s="45">
        <v>1</v>
      </c>
      <c r="G32" s="66">
        <v>2</v>
      </c>
      <c r="H32" s="57"/>
      <c r="I32" s="47">
        <f t="shared" si="19"/>
        <v>0</v>
      </c>
      <c r="J32" s="40" t="str">
        <f t="shared" si="24"/>
        <v>×</v>
      </c>
      <c r="K32" s="41" t="str">
        <f t="shared" si="25"/>
        <v>×</v>
      </c>
      <c r="L32" s="41" t="str">
        <f t="shared" si="26"/>
        <v>×</v>
      </c>
      <c r="M32" s="42" t="str">
        <f t="shared" si="27"/>
        <v/>
      </c>
      <c r="N32" s="2">
        <f t="shared" si="5"/>
        <v>0</v>
      </c>
      <c r="O32" s="2">
        <f t="shared" si="12"/>
        <v>3</v>
      </c>
    </row>
    <row r="33" spans="1:16" ht="14.25" customHeight="1" x14ac:dyDescent="0.15">
      <c r="A33" s="43">
        <v>28</v>
      </c>
      <c r="B33" s="44">
        <v>3</v>
      </c>
      <c r="C33" s="45"/>
      <c r="D33" s="44"/>
      <c r="E33" s="25">
        <v>27</v>
      </c>
      <c r="F33" s="45">
        <v>1</v>
      </c>
      <c r="G33" s="66">
        <v>6</v>
      </c>
      <c r="H33" s="57"/>
      <c r="I33" s="47">
        <f t="shared" si="19"/>
        <v>0</v>
      </c>
      <c r="J33" s="40" t="str">
        <f t="shared" si="24"/>
        <v>×</v>
      </c>
      <c r="K33" s="41" t="str">
        <f t="shared" si="25"/>
        <v>×</v>
      </c>
      <c r="L33" s="41" t="str">
        <f t="shared" si="26"/>
        <v>×</v>
      </c>
      <c r="M33" s="42" t="str">
        <f t="shared" si="27"/>
        <v/>
      </c>
      <c r="N33" s="2">
        <f t="shared" si="5"/>
        <v>0</v>
      </c>
      <c r="O33" s="2">
        <f t="shared" si="12"/>
        <v>3</v>
      </c>
    </row>
    <row r="34" spans="1:16" ht="14.25" customHeight="1" x14ac:dyDescent="0.15">
      <c r="A34" s="43">
        <v>29</v>
      </c>
      <c r="B34" s="44">
        <v>3</v>
      </c>
      <c r="C34" s="45"/>
      <c r="D34" s="44"/>
      <c r="E34" s="25">
        <v>27.5</v>
      </c>
      <c r="F34" s="45">
        <v>1</v>
      </c>
      <c r="G34" s="66">
        <v>3</v>
      </c>
      <c r="H34" s="57"/>
      <c r="I34" s="47">
        <f t="shared" si="19"/>
        <v>0</v>
      </c>
      <c r="J34" s="40" t="str">
        <f t="shared" ref="J34:J35" si="28">IF(H34="","×","○")</f>
        <v>×</v>
      </c>
      <c r="K34" s="41" t="str">
        <f t="shared" ref="K34:K35" si="29">IF(H34&gt;=1,"○","×")</f>
        <v>×</v>
      </c>
      <c r="L34" s="41" t="str">
        <f t="shared" ref="L34:L35" si="30">IF(ISNUMBER(H34),IF(INT(H34)=H34,"○","×"),"×")</f>
        <v>×</v>
      </c>
      <c r="M34" s="42" t="str">
        <f t="shared" ref="M34:M35" si="31">IF(J34="○",IF(OR(K34="×",L34="×"),"←見積単価（税別）欄には、1以上の整数を入力してください",""),"")</f>
        <v/>
      </c>
      <c r="N34" s="2">
        <f t="shared" si="5"/>
        <v>0</v>
      </c>
      <c r="O34" s="2">
        <f t="shared" si="12"/>
        <v>3</v>
      </c>
    </row>
    <row r="35" spans="1:16" ht="14.25" customHeight="1" x14ac:dyDescent="0.15">
      <c r="A35" s="43">
        <v>30</v>
      </c>
      <c r="B35" s="44">
        <v>3</v>
      </c>
      <c r="C35" s="45"/>
      <c r="D35" s="44"/>
      <c r="E35" s="25">
        <v>28</v>
      </c>
      <c r="F35" s="45">
        <v>1</v>
      </c>
      <c r="G35" s="66">
        <v>2</v>
      </c>
      <c r="H35" s="57"/>
      <c r="I35" s="47">
        <f t="shared" si="19"/>
        <v>0</v>
      </c>
      <c r="J35" s="40" t="str">
        <f t="shared" si="28"/>
        <v>×</v>
      </c>
      <c r="K35" s="41" t="str">
        <f t="shared" si="29"/>
        <v>×</v>
      </c>
      <c r="L35" s="41" t="str">
        <f t="shared" si="30"/>
        <v>×</v>
      </c>
      <c r="M35" s="42" t="str">
        <f t="shared" si="31"/>
        <v/>
      </c>
      <c r="N35" s="2">
        <f t="shared" si="5"/>
        <v>0</v>
      </c>
      <c r="O35" s="2">
        <f t="shared" si="12"/>
        <v>3</v>
      </c>
    </row>
    <row r="36" spans="1:16" ht="14.25" customHeight="1" x14ac:dyDescent="0.15">
      <c r="A36" s="48"/>
      <c r="B36" s="49"/>
      <c r="C36" s="50"/>
      <c r="D36" s="49"/>
      <c r="E36" s="49"/>
      <c r="F36" s="50"/>
      <c r="G36" s="51"/>
      <c r="H36" s="52" t="str">
        <f>CONCATENATE("札番",B35," 計")</f>
        <v>札番3 計</v>
      </c>
      <c r="I36" s="53">
        <f>SUMIF(B:B,B35,I:I)</f>
        <v>0</v>
      </c>
      <c r="J36" s="54">
        <f>COUNTIFS($B:$B,#REF!,J:J,"○")</f>
        <v>0</v>
      </c>
      <c r="K36" s="55"/>
      <c r="L36" s="55"/>
      <c r="M36" s="56" t="str">
        <f>IF(J36=0,"",IF(COUNTIF(B:B,O36)=J36,"","この項番で見積単価（税別）が入力されていない品目があります"))</f>
        <v/>
      </c>
      <c r="N36" s="2">
        <f t="shared" ref="N36" si="32">IF(M36="",0,1)</f>
        <v>0</v>
      </c>
      <c r="O36" s="2" t="e">
        <f>#REF!</f>
        <v>#REF!</v>
      </c>
      <c r="P36" s="2" t="s">
        <v>10</v>
      </c>
    </row>
    <row r="37" spans="1:16" ht="14.25" customHeight="1" x14ac:dyDescent="0.15">
      <c r="A37" s="43">
        <v>31</v>
      </c>
      <c r="B37" s="44">
        <v>4</v>
      </c>
      <c r="C37" s="25" t="s">
        <v>49</v>
      </c>
      <c r="D37" s="44" t="s">
        <v>42</v>
      </c>
      <c r="E37" s="25" t="s">
        <v>50</v>
      </c>
      <c r="F37" s="45">
        <v>1</v>
      </c>
      <c r="G37" s="66"/>
      <c r="H37" s="46"/>
      <c r="I37" s="47">
        <f t="shared" ref="I37:I42" si="33">G37*H37</f>
        <v>0</v>
      </c>
      <c r="J37" s="40" t="str">
        <f t="shared" ref="J37:J42" si="34">IF(H37="","×","○")</f>
        <v>×</v>
      </c>
      <c r="K37" s="41" t="str">
        <f t="shared" ref="K37:K42" si="35">IF(H37&gt;=1,"○","×")</f>
        <v>×</v>
      </c>
      <c r="L37" s="41" t="str">
        <f t="shared" ref="L37:L42" si="36">IF(ISNUMBER(H37),IF(INT(H37)=H37,"○","×"),"×")</f>
        <v>×</v>
      </c>
      <c r="M37" s="42" t="str">
        <f t="shared" ref="M37:M42" si="37">IF(J37="○",IF(OR(K37="×",L37="×"),"←見積単価（税別）欄には、1以上の整数を入力してください",""),"")</f>
        <v/>
      </c>
      <c r="N37" s="2">
        <f t="shared" si="5"/>
        <v>0</v>
      </c>
      <c r="O37" s="2">
        <f>B37</f>
        <v>4</v>
      </c>
    </row>
    <row r="38" spans="1:16" ht="14.25" customHeight="1" x14ac:dyDescent="0.15">
      <c r="A38" s="43">
        <v>32</v>
      </c>
      <c r="B38" s="44">
        <v>4</v>
      </c>
      <c r="C38" s="44"/>
      <c r="D38" s="44"/>
      <c r="E38" s="25" t="s">
        <v>51</v>
      </c>
      <c r="F38" s="45">
        <v>1</v>
      </c>
      <c r="G38" s="66"/>
      <c r="H38" s="46"/>
      <c r="I38" s="47">
        <f t="shared" si="33"/>
        <v>0</v>
      </c>
      <c r="J38" s="40" t="str">
        <f t="shared" ref="J38:J41" si="38">IF(H38="","×","○")</f>
        <v>×</v>
      </c>
      <c r="K38" s="41" t="str">
        <f t="shared" ref="K38:K41" si="39">IF(H38&gt;=1,"○","×")</f>
        <v>×</v>
      </c>
      <c r="L38" s="41" t="str">
        <f t="shared" ref="L38:L41" si="40">IF(ISNUMBER(H38),IF(INT(H38)=H38,"○","×"),"×")</f>
        <v>×</v>
      </c>
      <c r="M38" s="42"/>
      <c r="N38" s="2">
        <f t="shared" ref="N38:N41" si="41">IF(M38="",0,1)</f>
        <v>0</v>
      </c>
      <c r="O38" s="2">
        <f t="shared" ref="O38:O41" si="42">B38</f>
        <v>4</v>
      </c>
    </row>
    <row r="39" spans="1:16" ht="14.25" customHeight="1" x14ac:dyDescent="0.15">
      <c r="A39" s="43">
        <v>33</v>
      </c>
      <c r="B39" s="44">
        <v>4</v>
      </c>
      <c r="C39" s="44"/>
      <c r="D39" s="44"/>
      <c r="E39" s="25" t="s">
        <v>52</v>
      </c>
      <c r="F39" s="45">
        <v>1</v>
      </c>
      <c r="G39" s="66">
        <v>55</v>
      </c>
      <c r="H39" s="46"/>
      <c r="I39" s="47">
        <f t="shared" si="33"/>
        <v>0</v>
      </c>
      <c r="J39" s="40" t="str">
        <f t="shared" si="38"/>
        <v>×</v>
      </c>
      <c r="K39" s="41" t="str">
        <f t="shared" si="39"/>
        <v>×</v>
      </c>
      <c r="L39" s="41" t="str">
        <f t="shared" si="40"/>
        <v>×</v>
      </c>
      <c r="M39" s="42"/>
      <c r="N39" s="2">
        <f t="shared" si="41"/>
        <v>0</v>
      </c>
      <c r="O39" s="2">
        <f t="shared" si="42"/>
        <v>4</v>
      </c>
    </row>
    <row r="40" spans="1:16" ht="14.25" customHeight="1" x14ac:dyDescent="0.15">
      <c r="A40" s="43">
        <v>34</v>
      </c>
      <c r="B40" s="44">
        <v>4</v>
      </c>
      <c r="C40" s="44"/>
      <c r="D40" s="44"/>
      <c r="E40" s="25" t="s">
        <v>53</v>
      </c>
      <c r="F40" s="45">
        <v>1</v>
      </c>
      <c r="G40" s="66"/>
      <c r="H40" s="46"/>
      <c r="I40" s="47">
        <f t="shared" si="33"/>
        <v>0</v>
      </c>
      <c r="J40" s="40" t="str">
        <f t="shared" si="38"/>
        <v>×</v>
      </c>
      <c r="K40" s="41" t="str">
        <f t="shared" si="39"/>
        <v>×</v>
      </c>
      <c r="L40" s="41" t="str">
        <f t="shared" si="40"/>
        <v>×</v>
      </c>
      <c r="M40" s="42"/>
      <c r="N40" s="2">
        <f t="shared" si="41"/>
        <v>0</v>
      </c>
      <c r="O40" s="2">
        <f t="shared" si="42"/>
        <v>4</v>
      </c>
    </row>
    <row r="41" spans="1:16" ht="14.25" customHeight="1" x14ac:dyDescent="0.15">
      <c r="A41" s="43">
        <v>35</v>
      </c>
      <c r="B41" s="44">
        <v>4</v>
      </c>
      <c r="C41" s="44"/>
      <c r="D41" s="44"/>
      <c r="E41" s="25" t="s">
        <v>54</v>
      </c>
      <c r="F41" s="45">
        <v>1</v>
      </c>
      <c r="G41" s="66">
        <v>35</v>
      </c>
      <c r="H41" s="46"/>
      <c r="I41" s="47">
        <f t="shared" si="33"/>
        <v>0</v>
      </c>
      <c r="J41" s="40" t="str">
        <f t="shared" si="38"/>
        <v>×</v>
      </c>
      <c r="K41" s="41" t="str">
        <f t="shared" si="39"/>
        <v>×</v>
      </c>
      <c r="L41" s="41" t="str">
        <f t="shared" si="40"/>
        <v>×</v>
      </c>
      <c r="M41" s="42"/>
      <c r="N41" s="2">
        <f t="shared" si="41"/>
        <v>0</v>
      </c>
      <c r="O41" s="2">
        <f t="shared" si="42"/>
        <v>4</v>
      </c>
    </row>
    <row r="42" spans="1:16" ht="14.25" customHeight="1" x14ac:dyDescent="0.15">
      <c r="A42" s="43">
        <v>36</v>
      </c>
      <c r="B42" s="44">
        <v>4</v>
      </c>
      <c r="C42" s="44"/>
      <c r="D42" s="44"/>
      <c r="E42" s="25" t="s">
        <v>55</v>
      </c>
      <c r="F42" s="45">
        <v>1</v>
      </c>
      <c r="G42" s="66"/>
      <c r="H42" s="46"/>
      <c r="I42" s="47">
        <f t="shared" si="33"/>
        <v>0</v>
      </c>
      <c r="J42" s="40" t="str">
        <f t="shared" si="34"/>
        <v>×</v>
      </c>
      <c r="K42" s="41" t="str">
        <f t="shared" si="35"/>
        <v>×</v>
      </c>
      <c r="L42" s="41" t="str">
        <f t="shared" si="36"/>
        <v>×</v>
      </c>
      <c r="M42" s="42" t="str">
        <f t="shared" si="37"/>
        <v/>
      </c>
      <c r="N42" s="2">
        <f t="shared" si="5"/>
        <v>0</v>
      </c>
      <c r="O42" s="2">
        <f>B42</f>
        <v>4</v>
      </c>
    </row>
    <row r="43" spans="1:16" ht="14.25" customHeight="1" x14ac:dyDescent="0.15">
      <c r="A43" s="48"/>
      <c r="B43" s="49"/>
      <c r="C43" s="50"/>
      <c r="D43" s="49"/>
      <c r="E43" s="49"/>
      <c r="F43" s="50"/>
      <c r="G43" s="51"/>
      <c r="H43" s="52" t="str">
        <f>CONCATENATE("札番",B42," 計")</f>
        <v>札番4 計</v>
      </c>
      <c r="I43" s="53">
        <f>SUMIF(B:B,B42,I:I)</f>
        <v>0</v>
      </c>
      <c r="J43" s="54">
        <f>COUNTIFS($B:$B,#REF!,J:J,"○")</f>
        <v>0</v>
      </c>
      <c r="K43" s="55"/>
      <c r="L43" s="55"/>
      <c r="M43" s="56" t="str">
        <f>IF(J43=0,"",IF(COUNTIF(B:B,O43)=J43,"","この項番で見積単価（税別）が入力されていない品目があります"))</f>
        <v/>
      </c>
      <c r="N43" s="2">
        <f t="shared" si="5"/>
        <v>0</v>
      </c>
      <c r="O43" s="2" t="e">
        <f>#REF!</f>
        <v>#REF!</v>
      </c>
      <c r="P43" s="2" t="s">
        <v>10</v>
      </c>
    </row>
    <row r="44" spans="1:16" ht="14.25" customHeight="1" x14ac:dyDescent="0.15">
      <c r="A44" s="43">
        <v>37</v>
      </c>
      <c r="B44" s="44">
        <v>5</v>
      </c>
      <c r="C44" s="25" t="s">
        <v>48</v>
      </c>
      <c r="D44" s="44" t="s">
        <v>42</v>
      </c>
      <c r="E44" s="25" t="s">
        <v>50</v>
      </c>
      <c r="F44" s="45">
        <v>1</v>
      </c>
      <c r="G44" s="66"/>
      <c r="H44" s="46"/>
      <c r="I44" s="47">
        <f t="shared" ref="I44:I49" si="43">G44*H44</f>
        <v>0</v>
      </c>
      <c r="J44" s="40" t="str">
        <f>IF(H44="","×","○")</f>
        <v>×</v>
      </c>
      <c r="K44" s="41" t="str">
        <f>IF(H44&gt;=1,"○","×")</f>
        <v>×</v>
      </c>
      <c r="L44" s="41" t="str">
        <f>IF(ISNUMBER(H44),IF(INT(H44)=H44,"○","×"),"×")</f>
        <v>×</v>
      </c>
      <c r="M44" s="42" t="str">
        <f>IF(J44="○",IF(OR(K44="×",L44="×"),"←見積単価（税別）欄には、1以上の整数を入力してください",""),"")</f>
        <v/>
      </c>
      <c r="N44" s="2">
        <f t="shared" ref="N44:N47" si="44">IF(M44="",0,1)</f>
        <v>0</v>
      </c>
      <c r="O44" s="2">
        <f t="shared" ref="O44:O49" si="45">B44</f>
        <v>5</v>
      </c>
    </row>
    <row r="45" spans="1:16" ht="14.25" customHeight="1" x14ac:dyDescent="0.15">
      <c r="A45" s="43">
        <v>38</v>
      </c>
      <c r="B45" s="44">
        <v>5</v>
      </c>
      <c r="C45" s="44"/>
      <c r="D45" s="44"/>
      <c r="E45" s="25" t="s">
        <v>51</v>
      </c>
      <c r="F45" s="45">
        <v>1</v>
      </c>
      <c r="G45" s="66"/>
      <c r="H45" s="46"/>
      <c r="I45" s="47">
        <f t="shared" si="43"/>
        <v>0</v>
      </c>
      <c r="J45" s="40" t="str">
        <f t="shared" ref="J45:J49" si="46">IF(H45="","×","○")</f>
        <v>×</v>
      </c>
      <c r="K45" s="41" t="str">
        <f t="shared" ref="K45:K49" si="47">IF(H45&gt;=1,"○","×")</f>
        <v>×</v>
      </c>
      <c r="L45" s="41" t="str">
        <f t="shared" ref="L45:L49" si="48">IF(ISNUMBER(H45),IF(INT(H45)=H45,"○","×"),"×")</f>
        <v>×</v>
      </c>
      <c r="M45" s="42"/>
      <c r="N45" s="2">
        <f t="shared" ref="N45" si="49">IF(M45="",0,1)</f>
        <v>0</v>
      </c>
      <c r="O45" s="2">
        <f t="shared" si="45"/>
        <v>5</v>
      </c>
    </row>
    <row r="46" spans="1:16" ht="14.25" customHeight="1" x14ac:dyDescent="0.15">
      <c r="A46" s="43">
        <v>39</v>
      </c>
      <c r="B46" s="44">
        <v>5</v>
      </c>
      <c r="C46" s="44"/>
      <c r="D46" s="44"/>
      <c r="E46" s="25" t="s">
        <v>52</v>
      </c>
      <c r="F46" s="45">
        <v>1</v>
      </c>
      <c r="G46" s="66">
        <v>35</v>
      </c>
      <c r="H46" s="46"/>
      <c r="I46" s="47">
        <f t="shared" si="43"/>
        <v>0</v>
      </c>
      <c r="J46" s="40" t="str">
        <f t="shared" si="46"/>
        <v>×</v>
      </c>
      <c r="K46" s="41" t="str">
        <f t="shared" si="47"/>
        <v>×</v>
      </c>
      <c r="L46" s="41" t="str">
        <f t="shared" si="48"/>
        <v>×</v>
      </c>
      <c r="M46" s="42" t="str">
        <f>IF(J46="○",IF(OR(K46="×",L46="×"),"←見積単価（税別）欄には、1以上の整数を入力してください",""),"")</f>
        <v/>
      </c>
      <c r="N46" s="2">
        <f t="shared" si="44"/>
        <v>0</v>
      </c>
      <c r="O46" s="2">
        <f t="shared" si="45"/>
        <v>5</v>
      </c>
    </row>
    <row r="47" spans="1:16" ht="14.25" customHeight="1" x14ac:dyDescent="0.15">
      <c r="A47" s="43">
        <v>40</v>
      </c>
      <c r="B47" s="44">
        <v>5</v>
      </c>
      <c r="C47" s="44"/>
      <c r="D47" s="44"/>
      <c r="E47" s="25" t="s">
        <v>53</v>
      </c>
      <c r="F47" s="45">
        <v>1</v>
      </c>
      <c r="G47" s="66"/>
      <c r="H47" s="46"/>
      <c r="I47" s="47">
        <f t="shared" si="43"/>
        <v>0</v>
      </c>
      <c r="J47" s="40" t="str">
        <f t="shared" si="46"/>
        <v>×</v>
      </c>
      <c r="K47" s="41" t="str">
        <f t="shared" si="47"/>
        <v>×</v>
      </c>
      <c r="L47" s="41" t="str">
        <f t="shared" si="48"/>
        <v>×</v>
      </c>
      <c r="M47" s="42" t="str">
        <f>IF(J47="○",IF(OR(K47="×",L47="×"),"←見積単価（税別）欄には、1以上の整数を入力してください",""),"")</f>
        <v/>
      </c>
      <c r="N47" s="2">
        <f t="shared" si="44"/>
        <v>0</v>
      </c>
      <c r="O47" s="2">
        <f t="shared" si="45"/>
        <v>5</v>
      </c>
    </row>
    <row r="48" spans="1:16" ht="14.25" customHeight="1" x14ac:dyDescent="0.15">
      <c r="A48" s="43">
        <v>41</v>
      </c>
      <c r="B48" s="44">
        <v>5</v>
      </c>
      <c r="C48" s="44"/>
      <c r="D48" s="44"/>
      <c r="E48" s="25" t="s">
        <v>54</v>
      </c>
      <c r="F48" s="45">
        <v>1</v>
      </c>
      <c r="G48" s="66">
        <v>15</v>
      </c>
      <c r="H48" s="46"/>
      <c r="I48" s="47">
        <f t="shared" si="43"/>
        <v>0</v>
      </c>
      <c r="J48" s="40" t="str">
        <f t="shared" si="46"/>
        <v>×</v>
      </c>
      <c r="K48" s="41" t="str">
        <f t="shared" si="47"/>
        <v>×</v>
      </c>
      <c r="L48" s="41" t="str">
        <f t="shared" si="48"/>
        <v>×</v>
      </c>
      <c r="M48" s="42" t="str">
        <f>IF(J48="○",IF(OR(K48="×",L48="×"),"←見積単価（税別）欄には、1以上の整数を入力してください",""),"")</f>
        <v/>
      </c>
      <c r="N48" s="2">
        <f t="shared" si="5"/>
        <v>0</v>
      </c>
      <c r="O48" s="2">
        <f t="shared" si="45"/>
        <v>5</v>
      </c>
    </row>
    <row r="49" spans="1:16" ht="14.25" customHeight="1" x14ac:dyDescent="0.15">
      <c r="A49" s="58">
        <v>42</v>
      </c>
      <c r="B49" s="59">
        <v>5</v>
      </c>
      <c r="C49" s="59"/>
      <c r="D49" s="59"/>
      <c r="E49" s="67" t="s">
        <v>55</v>
      </c>
      <c r="F49" s="45">
        <v>1</v>
      </c>
      <c r="G49" s="68"/>
      <c r="H49" s="60"/>
      <c r="I49" s="61">
        <f t="shared" si="43"/>
        <v>0</v>
      </c>
      <c r="J49" s="40" t="str">
        <f t="shared" si="46"/>
        <v>×</v>
      </c>
      <c r="K49" s="41" t="str">
        <f t="shared" si="47"/>
        <v>×</v>
      </c>
      <c r="L49" s="41" t="str">
        <f t="shared" si="48"/>
        <v>×</v>
      </c>
      <c r="M49" s="42" t="str">
        <f>IF(J49="○",IF(OR(K49="×",L49="×"),"←見積単価（税別）欄には、1以上の整数を入力してください",""),"")</f>
        <v/>
      </c>
      <c r="N49" s="2">
        <f t="shared" si="5"/>
        <v>0</v>
      </c>
      <c r="O49" s="2">
        <f t="shared" si="45"/>
        <v>5</v>
      </c>
    </row>
    <row r="50" spans="1:16" ht="14.25" customHeight="1" x14ac:dyDescent="0.15">
      <c r="A50" s="62"/>
      <c r="B50" s="62"/>
      <c r="C50" s="63"/>
      <c r="D50" s="62"/>
      <c r="E50" s="62"/>
      <c r="F50" s="63"/>
      <c r="G50" s="64"/>
      <c r="H50" s="65" t="str">
        <f>CONCATENATE("札番",B49," 計")</f>
        <v>札番5 計</v>
      </c>
      <c r="I50" s="53">
        <f>SUMIF(B:B,B49,I:I)</f>
        <v>0</v>
      </c>
      <c r="J50" s="55">
        <f>COUNTIFS($B:$B,$B49,J:J,"○")</f>
        <v>0</v>
      </c>
      <c r="K50" s="55"/>
      <c r="L50" s="55"/>
      <c r="M50" s="56" t="str">
        <f>IF(J50=0,"",IF(COUNTIF(B:B,O50)=J50,"","この項番で見積単価（税別）が入力されていない品目があります"))</f>
        <v/>
      </c>
      <c r="N50" s="2">
        <f t="shared" si="5"/>
        <v>0</v>
      </c>
      <c r="P50" s="2" t="s">
        <v>10</v>
      </c>
    </row>
  </sheetData>
  <phoneticPr fontId="2"/>
  <dataValidations count="2">
    <dataValidation imeMode="disabled" operator="greaterThanOrEqual" allowBlank="1" showErrorMessage="1" errorTitle="エラー" error="1包装当たりの単価を「1円以上の整数」で入力してください。" sqref="H12 H43 H50 H21:H36" xr:uid="{48FBB23C-EED8-4AA6-8A98-37EDC52EEB2C}"/>
    <dataValidation type="whole" imeMode="disabled" operator="greaterThanOrEqual" allowBlank="1" showErrorMessage="1" errorTitle="エラー" error="1包装単位当たりの単価を「1円以上の整数」で入力してください。" sqref="H37:H42 H44:H49 H13:H20 H4:H11" xr:uid="{6903603A-161F-447E-B628-AFA6EF60D3F6}">
      <formula1>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入札書</vt:lpstr>
      <vt:lpstr>入札内訳</vt:lpstr>
      <vt:lpstr>明細書</vt:lpstr>
      <vt:lpstr>入札書!Print_Area</vt:lpstr>
      <vt:lpstr>明細書!Print_Area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矢島 史康</dc:creator>
  <cp:lastModifiedBy>小林 優斗</cp:lastModifiedBy>
  <cp:lastPrinted>2025-09-01T02:44:43Z</cp:lastPrinted>
  <dcterms:created xsi:type="dcterms:W3CDTF">2023-11-10T01:12:50Z</dcterms:created>
  <dcterms:modified xsi:type="dcterms:W3CDTF">2025-09-01T02:44:48Z</dcterms:modified>
</cp:coreProperties>
</file>